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20730" windowHeight="9000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56" i="1"/>
  <c r="I43"/>
  <c r="F35"/>
  <c r="E35"/>
  <c r="D35"/>
  <c r="C35"/>
  <c r="I33"/>
  <c r="H33"/>
  <c r="I32"/>
  <c r="H32"/>
  <c r="I31"/>
  <c r="H31"/>
  <c r="H30"/>
  <c r="G30"/>
  <c r="G35" s="1"/>
  <c r="F28"/>
  <c r="D28"/>
  <c r="C28"/>
  <c r="I27"/>
  <c r="H27"/>
  <c r="G26"/>
  <c r="G28" s="1"/>
  <c r="E26"/>
  <c r="G24"/>
  <c r="F24"/>
  <c r="E24"/>
  <c r="D24"/>
  <c r="C24"/>
  <c r="I21"/>
  <c r="H21"/>
  <c r="I19"/>
  <c r="H19"/>
  <c r="I17"/>
  <c r="H17"/>
  <c r="I15"/>
  <c r="H15"/>
  <c r="I13"/>
  <c r="H13"/>
  <c r="I11"/>
  <c r="H11"/>
  <c r="I9"/>
  <c r="H9"/>
  <c r="I26" l="1"/>
  <c r="I28" s="1"/>
  <c r="H24"/>
  <c r="H35"/>
  <c r="D36"/>
  <c r="C36"/>
  <c r="I24"/>
  <c r="F36"/>
  <c r="G36"/>
  <c r="E28"/>
  <c r="E36" s="1"/>
  <c r="I30"/>
  <c r="I35" s="1"/>
  <c r="I36" s="1"/>
  <c r="H26"/>
  <c r="H28" s="1"/>
  <c r="H36" l="1"/>
</calcChain>
</file>

<file path=xl/sharedStrings.xml><?xml version="1.0" encoding="utf-8"?>
<sst xmlns="http://schemas.openxmlformats.org/spreadsheetml/2006/main" count="55" uniqueCount="48">
  <si>
    <t>Информация о состоянии лицевого счета   д.№ 2 по ул. Центральной  п.Кааламо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</si>
  <si>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</si>
  <si>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</si>
  <si>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</si>
  <si>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</si>
  <si>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</si>
  <si>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</si>
  <si>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</si>
  <si>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</si>
  <si>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</si>
  <si>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- 3502,7кв.м.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</si>
  <si>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</si>
  <si>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</si>
  <si>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</si>
  <si>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</si>
  <si>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</si>
  <si>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</si>
  <si>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</si>
  <si>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</si>
  <si>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</si>
  <si>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Банковские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</si>
  <si>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</si>
  <si>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</si>
  <si>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</si>
  <si>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</si>
  <si>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</si>
  <si>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УТВЕРЖДАЮ</t>
  </si>
  <si>
    <t>Директор ООО УК "Эталон" _____________________Н.К.Дмитриева</t>
  </si>
  <si>
    <t>за период 01.01.2021-31.12.2021</t>
  </si>
  <si>
    <t>ТЕКУЩИЙ РЕМОНТ</t>
  </si>
  <si>
    <t>Проверка вентиляционных каналов</t>
  </si>
  <si>
    <t>январь</t>
  </si>
  <si>
    <t>Частичный ремонт кровли из наплавляемого рулонного материала в один слой над подъездом № 1</t>
  </si>
  <si>
    <t>Очистка придомовой территории от снега с использованием спец.техники (трактором)</t>
  </si>
  <si>
    <t>февраль</t>
  </si>
  <si>
    <t>Ремонт кровли из наплавляемого рулонного материала в один слой над кв. №№ 28,29,30</t>
  </si>
  <si>
    <t>июнь</t>
  </si>
  <si>
    <t>Частичный ремонт штукатурки цоколя по периметру фасада</t>
  </si>
  <si>
    <t>июль</t>
  </si>
  <si>
    <t>Частинный ремонт кровли из наплавляемого рулонного материала в один слой над подъездами 1,2,3,4</t>
  </si>
  <si>
    <t>сентябрь</t>
  </si>
  <si>
    <t>замена аварийного участка стояка системы отопления в подвальном помещении (кв.№№ 31,34,37,40,43)</t>
  </si>
  <si>
    <t>Замена неиспрпавного доводчика на входных металлических дверях в подъезде №№ 1,5</t>
  </si>
  <si>
    <t>декабрь</t>
  </si>
  <si>
    <t xml:space="preserve">Очистка придомовой территории от снега и наледи спец.техникой </t>
  </si>
  <si>
    <t>КАПИТАЛЬНЫЙ  РЕМОНТ</t>
  </si>
  <si>
    <t>период</t>
  </si>
  <si>
    <t>объем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</si>
</sst>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sz val="10"/>
      <color indexed="12"/>
      <name val="Arial Cyr"/>
      <charset val="204"/>
    </font>
    <font>
      <i/>
      <sz val="10"/>
      <color indexed="12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34" applyNumberFormat="0" applyAlignment="0" applyProtection="0"/>
    <xf numFmtId="0" fontId="13" fillId="22" borderId="35" applyNumberFormat="0" applyAlignment="0" applyProtection="0"/>
    <xf numFmtId="0" fontId="14" fillId="22" borderId="34" applyNumberFormat="0" applyAlignment="0" applyProtection="0"/>
    <xf numFmtId="164" fontId="1" fillId="0" borderId="0" applyFont="0" applyFill="0" applyBorder="0" applyAlignment="0" applyProtection="0"/>
    <xf numFmtId="0" fontId="15" fillId="0" borderId="36" applyNumberFormat="0" applyFill="0" applyAlignment="0" applyProtection="0"/>
    <xf numFmtId="0" fontId="16" fillId="0" borderId="37" applyNumberFormat="0" applyFill="0" applyAlignment="0" applyProtection="0"/>
    <xf numFmtId="0" fontId="17" fillId="0" borderId="3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9" applyNumberFormat="0" applyFill="0" applyAlignment="0" applyProtection="0"/>
    <xf numFmtId="0" fontId="19" fillId="23" borderId="40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5" borderId="41" applyNumberFormat="0" applyFont="0" applyAlignment="0" applyProtection="0"/>
    <xf numFmtId="0" fontId="1" fillId="25" borderId="41" applyNumberFormat="0" applyFont="0" applyAlignment="0" applyProtection="0"/>
    <xf numFmtId="0" fontId="24" fillId="0" borderId="42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139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1" fontId="9" fillId="2" borderId="10" xfId="1" applyNumberFormat="1" applyFont="1" applyFill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1" fontId="9" fillId="0" borderId="10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2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2" fontId="1" fillId="0" borderId="0" xfId="1" applyNumberFormat="1"/>
    <xf numFmtId="3" fontId="9" fillId="0" borderId="2" xfId="1" applyNumberFormat="1" applyFont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2" fillId="3" borderId="32" xfId="1" applyNumberFormat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23" xfId="1" applyFont="1" applyBorder="1" applyAlignment="1">
      <alignment horizontal="left" wrapText="1"/>
    </xf>
    <xf numFmtId="0" fontId="9" fillId="0" borderId="24" xfId="1" applyFont="1" applyBorder="1" applyAlignment="1">
      <alignment horizontal="left" wrapText="1"/>
    </xf>
    <xf numFmtId="0" fontId="9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5" fillId="0" borderId="28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2" fillId="3" borderId="31" xfId="1" applyFont="1" applyFill="1" applyBorder="1" applyAlignment="1">
      <alignment horizontal="center"/>
    </xf>
    <xf numFmtId="0" fontId="2" fillId="3" borderId="32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left"/>
    </xf>
    <xf numFmtId="0" fontId="2" fillId="3" borderId="33" xfId="1" applyFont="1" applyFill="1" applyBorder="1" applyAlignment="1">
      <alignment horizontal="left"/>
    </xf>
    <xf numFmtId="0" fontId="2" fillId="3" borderId="23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27" fillId="0" borderId="0" xfId="1" applyFont="1"/>
    <xf numFmtId="0" fontId="27" fillId="0" borderId="0" xfId="1" applyFont="1" applyAlignment="1">
      <alignment horizontal="right"/>
    </xf>
    <xf numFmtId="1" fontId="9" fillId="0" borderId="10" xfId="1" applyNumberFormat="1" applyFont="1" applyFill="1" applyBorder="1" applyAlignment="1">
      <alignment horizontal="center"/>
    </xf>
    <xf numFmtId="0" fontId="9" fillId="2" borderId="43" xfId="1" applyFont="1" applyFill="1" applyBorder="1" applyAlignment="1">
      <alignment horizontal="center" wrapText="1"/>
    </xf>
    <xf numFmtId="0" fontId="9" fillId="2" borderId="44" xfId="1" applyFont="1" applyFill="1" applyBorder="1" applyAlignment="1">
      <alignment horizontal="center" wrapText="1"/>
    </xf>
    <xf numFmtId="0" fontId="28" fillId="0" borderId="0" xfId="1" applyFont="1"/>
    <xf numFmtId="0" fontId="29" fillId="0" borderId="0" xfId="0" applyFont="1"/>
    <xf numFmtId="0" fontId="9" fillId="2" borderId="13" xfId="1" applyFont="1" applyFill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2" xfId="1" applyFont="1" applyBorder="1" applyAlignment="1"/>
    <xf numFmtId="0" fontId="30" fillId="26" borderId="21" xfId="1" applyFont="1" applyFill="1" applyBorder="1" applyAlignment="1">
      <alignment wrapText="1"/>
    </xf>
    <xf numFmtId="0" fontId="30" fillId="26" borderId="45" xfId="1" applyFont="1" applyFill="1" applyBorder="1" applyAlignment="1">
      <alignment wrapText="1"/>
    </xf>
    <xf numFmtId="0" fontId="5" fillId="26" borderId="45" xfId="1" applyFont="1" applyFill="1" applyBorder="1" applyAlignment="1"/>
    <xf numFmtId="3" fontId="2" fillId="26" borderId="33" xfId="1" applyNumberFormat="1" applyFont="1" applyFill="1" applyBorder="1" applyAlignment="1">
      <alignment horizontal="center" vertical="center"/>
    </xf>
    <xf numFmtId="1" fontId="1" fillId="0" borderId="0" xfId="1" applyNumberFormat="1"/>
    <xf numFmtId="0" fontId="31" fillId="0" borderId="9" xfId="0" applyFont="1" applyFill="1" applyBorder="1" applyAlignment="1">
      <alignment wrapText="1"/>
    </xf>
    <xf numFmtId="0" fontId="31" fillId="0" borderId="11" xfId="0" applyFont="1" applyFill="1" applyBorder="1" applyAlignment="1">
      <alignment wrapText="1"/>
    </xf>
    <xf numFmtId="0" fontId="31" fillId="0" borderId="11" xfId="0" applyFont="1" applyBorder="1" applyAlignment="1"/>
    <xf numFmtId="17" fontId="31" fillId="0" borderId="17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3" fontId="31" fillId="2" borderId="18" xfId="0" applyNumberFormat="1" applyFont="1" applyFill="1" applyBorder="1" applyAlignment="1">
      <alignment horizontal="center" vertical="center"/>
    </xf>
    <xf numFmtId="0" fontId="32" fillId="0" borderId="0" xfId="0" applyFont="1"/>
    <xf numFmtId="0" fontId="31" fillId="0" borderId="1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3" fontId="31" fillId="2" borderId="12" xfId="0" applyNumberFormat="1" applyFont="1" applyFill="1" applyBorder="1" applyAlignment="1">
      <alignment horizontal="center" vertical="center"/>
    </xf>
    <xf numFmtId="2" fontId="33" fillId="0" borderId="0" xfId="0" applyNumberFormat="1" applyFont="1"/>
    <xf numFmtId="0" fontId="31" fillId="0" borderId="6" xfId="0" applyFont="1" applyFill="1" applyBorder="1" applyAlignment="1">
      <alignment wrapText="1"/>
    </xf>
    <xf numFmtId="0" fontId="31" fillId="0" borderId="7" xfId="0" applyFont="1" applyFill="1" applyBorder="1" applyAlignment="1">
      <alignment wrapText="1"/>
    </xf>
    <xf numFmtId="0" fontId="31" fillId="0" borderId="24" xfId="0" applyFont="1" applyFill="1" applyBorder="1" applyAlignment="1">
      <alignment wrapText="1"/>
    </xf>
    <xf numFmtId="0" fontId="31" fillId="0" borderId="14" xfId="0" applyFont="1" applyFill="1" applyBorder="1" applyAlignment="1">
      <alignment wrapText="1"/>
    </xf>
    <xf numFmtId="0" fontId="31" fillId="0" borderId="13" xfId="0" applyFont="1" applyFill="1" applyBorder="1" applyAlignment="1">
      <alignment wrapText="1"/>
    </xf>
    <xf numFmtId="0" fontId="31" fillId="0" borderId="13" xfId="0" applyFont="1" applyBorder="1" applyAlignment="1"/>
    <xf numFmtId="0" fontId="5" fillId="0" borderId="15" xfId="1" applyFont="1" applyFill="1" applyBorder="1" applyAlignment="1">
      <alignment wrapText="1"/>
    </xf>
    <xf numFmtId="0" fontId="5" fillId="0" borderId="25" xfId="1" applyFont="1" applyBorder="1" applyAlignment="1"/>
    <xf numFmtId="0" fontId="5" fillId="0" borderId="16" xfId="1" applyFont="1" applyBorder="1" applyAlignment="1"/>
    <xf numFmtId="2" fontId="5" fillId="0" borderId="0" xfId="1" applyNumberFormat="1" applyFont="1" applyBorder="1"/>
    <xf numFmtId="0" fontId="30" fillId="3" borderId="21" xfId="1" applyFont="1" applyFill="1" applyBorder="1" applyAlignment="1">
      <alignment wrapText="1"/>
    </xf>
    <xf numFmtId="0" fontId="30" fillId="3" borderId="45" xfId="1" applyFont="1" applyFill="1" applyBorder="1" applyAlignment="1">
      <alignment wrapText="1"/>
    </xf>
    <xf numFmtId="0" fontId="5" fillId="3" borderId="45" xfId="1" applyFont="1" applyFill="1" applyBorder="1" applyAlignment="1"/>
    <xf numFmtId="0" fontId="5" fillId="3" borderId="45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wrapText="1"/>
    </xf>
    <xf numFmtId="0" fontId="9" fillId="0" borderId="11" xfId="1" applyFont="1" applyFill="1" applyBorder="1" applyAlignment="1">
      <alignment wrapText="1"/>
    </xf>
    <xf numFmtId="0" fontId="9" fillId="0" borderId="11" xfId="1" applyFont="1" applyBorder="1" applyAlignment="1"/>
    <xf numFmtId="0" fontId="5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" fillId="2" borderId="0" xfId="1" applyFill="1"/>
    <xf numFmtId="0" fontId="5" fillId="26" borderId="45" xfId="1" applyFont="1" applyFill="1" applyBorder="1" applyAlignment="1">
      <alignment horizontal="center"/>
    </xf>
    <xf numFmtId="0" fontId="5" fillId="26" borderId="2" xfId="1" applyFont="1" applyFill="1" applyBorder="1" applyAlignment="1">
      <alignment horizont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57"/>
  <sheetViews>
    <sheetView tabSelected="1" workbookViewId="0">
      <selection activeCell="C61" sqref="C61"/>
    </sheetView>
  </sheetViews>
  <sheetFormatPr defaultRowHeight="15"/>
  <cols>
    <col min="2" max="2" width="11.5703125" customWidth="1"/>
    <col min="3" max="3" width="14.140625" customWidth="1"/>
    <col min="4" max="4" width="15.5703125" customWidth="1"/>
    <col min="5" max="5" width="16" customWidth="1"/>
    <col min="6" max="7" width="15.140625" customWidth="1"/>
    <col min="8" max="8" width="16.5703125" customWidth="1"/>
    <col min="9" max="9" width="17.7109375" customWidth="1"/>
    <col min="10" max="10" width="12.5703125" customWidth="1"/>
    <col min="11" max="11" width="10.5703125" bestFit="1" customWidth="1"/>
  </cols>
  <sheetData>
    <row r="1" spans="1:14">
      <c r="A1" s="1"/>
      <c r="B1" s="1"/>
      <c r="C1" s="1"/>
      <c r="D1" s="1"/>
      <c r="E1" s="1"/>
      <c r="F1" s="87"/>
      <c r="G1" s="87"/>
      <c r="H1" s="87"/>
      <c r="I1" s="88" t="s">
        <v>26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87"/>
      <c r="G2" s="87"/>
      <c r="H2" s="87"/>
      <c r="I2" s="88" t="s">
        <v>27</v>
      </c>
      <c r="J2" s="1"/>
      <c r="K2" s="1"/>
      <c r="L2" s="1"/>
      <c r="M2" s="1"/>
      <c r="N2" s="1"/>
    </row>
    <row r="3" spans="1:14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1"/>
      <c r="K3" s="1"/>
      <c r="L3" s="1"/>
      <c r="M3" s="1"/>
      <c r="N3" s="1"/>
    </row>
    <row r="4" spans="1:14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</row>
    <row r="5" spans="1:14" ht="15.75" thickBo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</row>
    <row r="6" spans="1:14" ht="45.75" thickBot="1">
      <c r="A6" s="54" t="s">
        <v>2</v>
      </c>
      <c r="B6" s="55"/>
      <c r="C6" s="46" t="s">
        <v>3</v>
      </c>
      <c r="D6" s="46" t="s">
        <v>4</v>
      </c>
      <c r="E6" s="46" t="s">
        <v>5</v>
      </c>
      <c r="F6" s="46" t="s">
        <v>6</v>
      </c>
      <c r="G6" s="46" t="s">
        <v>7</v>
      </c>
      <c r="H6" s="46" t="s">
        <v>8</v>
      </c>
      <c r="I6" s="2" t="s">
        <v>9</v>
      </c>
      <c r="J6" s="1"/>
      <c r="K6" s="48"/>
      <c r="L6" s="48"/>
      <c r="M6" s="1"/>
      <c r="N6" s="1"/>
    </row>
    <row r="7" spans="1:14">
      <c r="A7" s="49">
        <v>1</v>
      </c>
      <c r="B7" s="50"/>
      <c r="C7" s="3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5">
        <v>8</v>
      </c>
      <c r="J7" s="6"/>
      <c r="K7" s="7"/>
      <c r="L7" s="47"/>
      <c r="M7" s="1"/>
      <c r="N7" s="1"/>
    </row>
    <row r="8" spans="1:14">
      <c r="A8" s="56" t="s">
        <v>10</v>
      </c>
      <c r="B8" s="57"/>
      <c r="C8" s="57"/>
      <c r="D8" s="57"/>
      <c r="E8" s="57"/>
      <c r="F8" s="57"/>
      <c r="G8" s="57"/>
      <c r="H8" s="57"/>
      <c r="I8" s="58"/>
      <c r="J8" s="6"/>
      <c r="K8" s="7"/>
      <c r="L8" s="47"/>
      <c r="M8" s="1"/>
      <c r="N8" s="1"/>
    </row>
    <row r="9" spans="1:14">
      <c r="A9" s="59" t="s">
        <v>11</v>
      </c>
      <c r="B9" s="60"/>
      <c r="C9" s="8">
        <v>4331.770000000135</v>
      </c>
      <c r="D9" s="9">
        <v>206069.51000000036</v>
      </c>
      <c r="E9" s="10">
        <v>591536.07999999996</v>
      </c>
      <c r="F9" s="11">
        <v>591394.2379999999</v>
      </c>
      <c r="G9" s="8">
        <v>537234.17000000004</v>
      </c>
      <c r="H9" s="8">
        <f>C9+E9-F9</f>
        <v>4473.6120000001974</v>
      </c>
      <c r="I9" s="12">
        <f>D9+E9-G9</f>
        <v>260371.42000000027</v>
      </c>
      <c r="J9" s="13"/>
      <c r="K9" s="14"/>
      <c r="L9" s="14"/>
      <c r="M9" s="14"/>
      <c r="N9" s="14"/>
    </row>
    <row r="10" spans="1:14">
      <c r="A10" s="61"/>
      <c r="B10" s="62"/>
      <c r="C10" s="8"/>
      <c r="D10" s="15"/>
      <c r="E10" s="10"/>
      <c r="F10" s="10"/>
      <c r="G10" s="8"/>
      <c r="H10" s="8"/>
      <c r="I10" s="16"/>
      <c r="J10" s="13"/>
      <c r="K10" s="14"/>
      <c r="L10" s="14"/>
      <c r="M10" s="14"/>
      <c r="N10" s="14"/>
    </row>
    <row r="11" spans="1:14">
      <c r="A11" s="61" t="s">
        <v>12</v>
      </c>
      <c r="B11" s="62"/>
      <c r="C11" s="8">
        <v>321402.82999999973</v>
      </c>
      <c r="D11" s="9">
        <v>193360.6799999997</v>
      </c>
      <c r="E11" s="17">
        <v>382355.56000000006</v>
      </c>
      <c r="F11" s="17">
        <v>225670</v>
      </c>
      <c r="G11" s="8">
        <v>386859.71</v>
      </c>
      <c r="H11" s="8">
        <f>C11+E11-F11</f>
        <v>478088.38999999978</v>
      </c>
      <c r="I11" s="89">
        <f>D11+E11-G11</f>
        <v>188856.52999999974</v>
      </c>
      <c r="J11" s="13"/>
      <c r="K11" s="13"/>
      <c r="L11" s="19"/>
      <c r="M11" s="19"/>
      <c r="N11" s="19"/>
    </row>
    <row r="12" spans="1:14">
      <c r="A12" s="63"/>
      <c r="B12" s="64"/>
      <c r="C12" s="20"/>
      <c r="D12" s="21"/>
      <c r="E12" s="22"/>
      <c r="F12" s="22"/>
      <c r="G12" s="20"/>
      <c r="H12" s="20"/>
      <c r="I12" s="23"/>
      <c r="J12" s="1"/>
      <c r="K12" s="1"/>
      <c r="L12" s="1"/>
      <c r="M12" s="1"/>
      <c r="N12" s="1"/>
    </row>
    <row r="13" spans="1:14">
      <c r="A13" s="51" t="s">
        <v>13</v>
      </c>
      <c r="B13" s="52"/>
      <c r="C13" s="8">
        <v>0</v>
      </c>
      <c r="D13" s="9">
        <v>34733.87000000001</v>
      </c>
      <c r="E13" s="17">
        <v>104240.04</v>
      </c>
      <c r="F13" s="17">
        <v>104240.04</v>
      </c>
      <c r="G13" s="8">
        <v>95799.45</v>
      </c>
      <c r="H13" s="8">
        <f>C13+E13-F13</f>
        <v>0</v>
      </c>
      <c r="I13" s="18">
        <f>D13+E13-G13</f>
        <v>43174.460000000006</v>
      </c>
      <c r="J13" s="1"/>
      <c r="K13" s="1"/>
      <c r="L13" s="1"/>
      <c r="M13" s="1"/>
      <c r="N13" s="1"/>
    </row>
    <row r="14" spans="1:14">
      <c r="A14" s="63"/>
      <c r="B14" s="64"/>
      <c r="C14" s="20"/>
      <c r="D14" s="24"/>
      <c r="E14" s="22"/>
      <c r="F14" s="22"/>
      <c r="G14" s="20"/>
      <c r="H14" s="8"/>
      <c r="I14" s="18"/>
      <c r="J14" s="1"/>
      <c r="K14" s="1"/>
      <c r="L14" s="1"/>
      <c r="M14" s="1"/>
      <c r="N14" s="1"/>
    </row>
    <row r="15" spans="1:14">
      <c r="A15" s="51" t="s">
        <v>14</v>
      </c>
      <c r="B15" s="52"/>
      <c r="C15" s="25">
        <v>-0.48000000003958121</v>
      </c>
      <c r="D15" s="26">
        <v>3804.01</v>
      </c>
      <c r="E15" s="17">
        <v>7145.8200000000006</v>
      </c>
      <c r="F15" s="17">
        <v>7145.82</v>
      </c>
      <c r="G15" s="8">
        <v>8318.5899999999983</v>
      </c>
      <c r="H15" s="8">
        <f>C15+E15-F15</f>
        <v>-0.48000000003867171</v>
      </c>
      <c r="I15" s="18">
        <f>D15+E15-G15</f>
        <v>2631.2400000000034</v>
      </c>
    </row>
    <row r="16" spans="1:14">
      <c r="A16" s="51"/>
      <c r="B16" s="52"/>
      <c r="C16" s="25"/>
      <c r="D16" s="26"/>
      <c r="E16" s="17"/>
      <c r="F16" s="17"/>
      <c r="G16" s="8"/>
      <c r="H16" s="8"/>
      <c r="I16" s="18"/>
    </row>
    <row r="17" spans="1:14">
      <c r="A17" s="51" t="s">
        <v>15</v>
      </c>
      <c r="B17" s="52"/>
      <c r="C17" s="25">
        <v>-0.48000000003776222</v>
      </c>
      <c r="D17" s="26">
        <v>3504.6600000000035</v>
      </c>
      <c r="E17" s="17">
        <v>6130.3200000000006</v>
      </c>
      <c r="F17" s="17">
        <v>6130.32</v>
      </c>
      <c r="G17" s="8">
        <v>7483.6599999999989</v>
      </c>
      <c r="H17" s="8">
        <f>C17+E17-F17</f>
        <v>-0.48000000003685273</v>
      </c>
      <c r="I17" s="18">
        <f>D17+E17-G17</f>
        <v>2151.3200000000043</v>
      </c>
    </row>
    <row r="18" spans="1:14">
      <c r="A18" s="51"/>
      <c r="B18" s="52"/>
      <c r="C18" s="25"/>
      <c r="D18" s="26"/>
      <c r="E18" s="17"/>
      <c r="F18" s="17"/>
      <c r="G18" s="8"/>
      <c r="H18" s="8"/>
      <c r="I18" s="18"/>
    </row>
    <row r="19" spans="1:14">
      <c r="A19" s="51" t="s">
        <v>16</v>
      </c>
      <c r="B19" s="52"/>
      <c r="C19" s="25">
        <v>-0.48000000004685717</v>
      </c>
      <c r="D19" s="26">
        <v>9469.1999999999898</v>
      </c>
      <c r="E19" s="17">
        <v>49983.909999999996</v>
      </c>
      <c r="F19" s="17">
        <v>49983.91</v>
      </c>
      <c r="G19" s="8">
        <v>42999.810000000005</v>
      </c>
      <c r="H19" s="8">
        <f>C19+E19-F19</f>
        <v>-0.48000000005413312</v>
      </c>
      <c r="I19" s="18">
        <f>D19+E19-G19</f>
        <v>16453.299999999981</v>
      </c>
    </row>
    <row r="20" spans="1:14">
      <c r="A20" s="51"/>
      <c r="B20" s="52"/>
      <c r="C20" s="25"/>
      <c r="D20" s="26"/>
      <c r="E20" s="17"/>
      <c r="F20" s="17"/>
      <c r="G20" s="8"/>
      <c r="H20" s="8"/>
      <c r="I20" s="18"/>
    </row>
    <row r="21" spans="1:14">
      <c r="A21" s="51" t="s">
        <v>17</v>
      </c>
      <c r="B21" s="67"/>
      <c r="C21" s="8">
        <v>-0.4599999999627471</v>
      </c>
      <c r="D21" s="27">
        <v>18643.129999999997</v>
      </c>
      <c r="E21" s="25"/>
      <c r="F21" s="25"/>
      <c r="G21" s="25">
        <v>197.12</v>
      </c>
      <c r="H21" s="8">
        <f>C21+E21-F21</f>
        <v>-0.4599999999627471</v>
      </c>
      <c r="I21" s="89">
        <f>D21+E21-G21</f>
        <v>18446.009999999998</v>
      </c>
      <c r="J21" s="1"/>
    </row>
    <row r="22" spans="1:14" ht="15.75" thickBot="1">
      <c r="A22" s="61"/>
      <c r="B22" s="62"/>
      <c r="C22" s="25"/>
      <c r="D22" s="26"/>
      <c r="E22" s="17"/>
      <c r="F22" s="17"/>
      <c r="G22" s="8"/>
      <c r="H22" s="8"/>
      <c r="I22" s="26"/>
      <c r="J22" s="28"/>
      <c r="K22" s="1"/>
      <c r="L22" s="1"/>
      <c r="M22" s="1"/>
      <c r="N22" s="1"/>
    </row>
    <row r="23" spans="1:14" ht="15.75" hidden="1" thickBot="1">
      <c r="A23" s="68"/>
      <c r="B23" s="69"/>
      <c r="C23" s="29"/>
      <c r="D23" s="30"/>
      <c r="E23" s="31"/>
      <c r="F23" s="31"/>
      <c r="G23" s="29"/>
      <c r="H23" s="29"/>
      <c r="I23" s="30"/>
      <c r="J23" s="1"/>
      <c r="K23" s="1"/>
      <c r="L23" s="1"/>
      <c r="M23" s="1"/>
      <c r="N23" s="1"/>
    </row>
    <row r="24" spans="1:14" ht="15.75" thickBot="1">
      <c r="A24" s="70" t="s">
        <v>18</v>
      </c>
      <c r="B24" s="71"/>
      <c r="C24" s="32">
        <f>C9+C11+C13+C15+C17+C19+C21</f>
        <v>325732.69999999978</v>
      </c>
      <c r="D24" s="32">
        <f t="shared" ref="D24:I24" si="0">D9+D11+D13+D15+D17+D19+D21</f>
        <v>469585.06000000011</v>
      </c>
      <c r="E24" s="32">
        <f t="shared" si="0"/>
        <v>1141391.73</v>
      </c>
      <c r="F24" s="32">
        <f t="shared" si="0"/>
        <v>984564.32799999986</v>
      </c>
      <c r="G24" s="32">
        <f t="shared" si="0"/>
        <v>1078892.5100000002</v>
      </c>
      <c r="H24" s="32">
        <f t="shared" si="0"/>
        <v>482560.1019999999</v>
      </c>
      <c r="I24" s="32">
        <f t="shared" si="0"/>
        <v>532084.28</v>
      </c>
      <c r="J24" s="1"/>
      <c r="K24" s="1"/>
      <c r="L24" s="1"/>
      <c r="M24" s="1"/>
      <c r="N24" s="1"/>
    </row>
    <row r="25" spans="1:14">
      <c r="A25" s="33"/>
      <c r="B25" s="34"/>
      <c r="C25" s="35"/>
      <c r="D25" s="35"/>
      <c r="E25" s="35"/>
      <c r="F25" s="35"/>
      <c r="G25" s="35"/>
      <c r="H25" s="35"/>
      <c r="I25" s="36"/>
      <c r="J25" s="1"/>
      <c r="K25" s="1"/>
      <c r="L25" s="1"/>
      <c r="M25" s="1"/>
      <c r="N25" s="1"/>
    </row>
    <row r="26" spans="1:14" ht="15.75" customHeight="1">
      <c r="A26" s="65" t="s">
        <v>19</v>
      </c>
      <c r="B26" s="66"/>
      <c r="C26" s="25">
        <v>1342767.41</v>
      </c>
      <c r="D26" s="25">
        <v>180807.76000000024</v>
      </c>
      <c r="E26" s="25">
        <f>312273.25+33628.42</f>
        <v>345901.67</v>
      </c>
      <c r="F26" s="25"/>
      <c r="G26" s="25">
        <f>59642.17+343734.8</f>
        <v>403376.97</v>
      </c>
      <c r="H26" s="25">
        <f>C26+E26-F26</f>
        <v>1688669.0799999998</v>
      </c>
      <c r="I26" s="25">
        <f>D26+E26-G26</f>
        <v>123332.4600000002</v>
      </c>
      <c r="J26" s="13"/>
      <c r="K26" s="19"/>
      <c r="L26" s="19"/>
      <c r="M26" s="19"/>
      <c r="N26" s="19"/>
    </row>
    <row r="27" spans="1:14" ht="15.75" customHeight="1">
      <c r="A27" s="65" t="s">
        <v>20</v>
      </c>
      <c r="B27" s="66"/>
      <c r="C27" s="25">
        <v>41597.360000000001</v>
      </c>
      <c r="D27" s="25">
        <v>-0.34999999999854481</v>
      </c>
      <c r="E27" s="25">
        <v>19822.009999999998</v>
      </c>
      <c r="F27" s="25"/>
      <c r="G27" s="25">
        <v>19821.66</v>
      </c>
      <c r="H27" s="25">
        <f>C27+E27-F27</f>
        <v>61419.369999999995</v>
      </c>
      <c r="I27" s="25">
        <f>D27+E27-G27</f>
        <v>0</v>
      </c>
      <c r="J27" s="13"/>
      <c r="K27" s="19"/>
      <c r="L27" s="19"/>
      <c r="M27" s="19"/>
      <c r="N27" s="19"/>
    </row>
    <row r="28" spans="1:14">
      <c r="A28" s="78" t="s">
        <v>18</v>
      </c>
      <c r="B28" s="79"/>
      <c r="C28" s="37">
        <f>C26+C27</f>
        <v>1384364.77</v>
      </c>
      <c r="D28" s="37">
        <f>D26+D27</f>
        <v>180807.41000000024</v>
      </c>
      <c r="E28" s="37">
        <f>E26+E27</f>
        <v>365723.68</v>
      </c>
      <c r="F28" s="37">
        <f>F26</f>
        <v>0</v>
      </c>
      <c r="G28" s="37">
        <f>G26+G27</f>
        <v>423198.62999999995</v>
      </c>
      <c r="H28" s="37">
        <f>H26+H27</f>
        <v>1750088.4499999997</v>
      </c>
      <c r="I28" s="37">
        <f>I26+I27</f>
        <v>123332.4600000002</v>
      </c>
      <c r="J28" s="13"/>
      <c r="K28" s="38"/>
      <c r="L28" s="38"/>
      <c r="M28" s="1"/>
      <c r="N28" s="1"/>
    </row>
    <row r="29" spans="1:14" ht="15.75" thickBot="1">
      <c r="A29" s="80"/>
      <c r="B29" s="81"/>
      <c r="C29" s="81"/>
      <c r="D29" s="81"/>
      <c r="E29" s="81"/>
      <c r="F29" s="81"/>
      <c r="G29" s="81"/>
      <c r="H29" s="81"/>
      <c r="I29" s="82"/>
      <c r="J29" s="1"/>
    </row>
    <row r="30" spans="1:14">
      <c r="A30" s="83" t="s">
        <v>21</v>
      </c>
      <c r="B30" s="84"/>
      <c r="C30" s="39">
        <v>45767.420000000107</v>
      </c>
      <c r="D30" s="40">
        <v>48208.630000000005</v>
      </c>
      <c r="E30" s="41"/>
      <c r="F30" s="41"/>
      <c r="G30" s="41">
        <f>25.1+111.05</f>
        <v>136.15</v>
      </c>
      <c r="H30" s="8">
        <f>C30+E30-F30</f>
        <v>45767.420000000107</v>
      </c>
      <c r="I30" s="26">
        <f>D30+E30-G30</f>
        <v>48072.480000000003</v>
      </c>
      <c r="J30" s="1"/>
    </row>
    <row r="31" spans="1:14">
      <c r="A31" s="85" t="s">
        <v>22</v>
      </c>
      <c r="B31" s="86"/>
      <c r="C31" s="25">
        <v>40369.239999999991</v>
      </c>
      <c r="D31" s="27">
        <v>43555.660000000011</v>
      </c>
      <c r="E31" s="25"/>
      <c r="F31" s="25"/>
      <c r="G31" s="25">
        <v>90.93</v>
      </c>
      <c r="H31" s="8">
        <f>C31+E31-F31</f>
        <v>40369.239999999991</v>
      </c>
      <c r="I31" s="26">
        <f>D31+E31-G31</f>
        <v>43464.73000000001</v>
      </c>
    </row>
    <row r="32" spans="1:14">
      <c r="A32" s="51" t="s">
        <v>23</v>
      </c>
      <c r="B32" s="67"/>
      <c r="C32" s="25">
        <v>-60.049999999813735</v>
      </c>
      <c r="D32" s="25">
        <v>118586.26</v>
      </c>
      <c r="E32" s="25"/>
      <c r="F32" s="25"/>
      <c r="G32" s="25">
        <v>3155.61</v>
      </c>
      <c r="H32" s="8">
        <f>C32+E32-F32</f>
        <v>-60.049999999813735</v>
      </c>
      <c r="I32" s="26">
        <f>D32+E32-G32</f>
        <v>115430.65</v>
      </c>
      <c r="J32" s="1"/>
    </row>
    <row r="33" spans="1:14">
      <c r="A33" s="51" t="s">
        <v>24</v>
      </c>
      <c r="B33" s="67"/>
      <c r="C33" s="8">
        <v>0</v>
      </c>
      <c r="D33" s="27">
        <v>-11348.830000000002</v>
      </c>
      <c r="E33" s="25"/>
      <c r="F33" s="25"/>
      <c r="G33" s="25">
        <v>-12381.62</v>
      </c>
      <c r="H33" s="8">
        <f>C33+E33-F33</f>
        <v>0</v>
      </c>
      <c r="I33" s="26">
        <f>D33+E33-G33</f>
        <v>1032.7899999999991</v>
      </c>
      <c r="J33" s="1"/>
    </row>
    <row r="34" spans="1:14" ht="15.75" thickBot="1">
      <c r="A34" s="72"/>
      <c r="B34" s="73"/>
      <c r="C34" s="42"/>
      <c r="D34" s="42"/>
      <c r="E34" s="42"/>
      <c r="F34" s="42"/>
      <c r="G34" s="42"/>
      <c r="H34" s="43"/>
      <c r="I34" s="44"/>
      <c r="J34" s="1"/>
    </row>
    <row r="35" spans="1:14" ht="15.75" thickBot="1">
      <c r="A35" s="74" t="s">
        <v>18</v>
      </c>
      <c r="B35" s="75"/>
      <c r="C35" s="45">
        <f>C30+C31+C32+C33</f>
        <v>86076.610000000277</v>
      </c>
      <c r="D35" s="45">
        <f t="shared" ref="D35:I35" si="1">D30+D31+D32+D33</f>
        <v>199001.71999999997</v>
      </c>
      <c r="E35" s="45">
        <f t="shared" si="1"/>
        <v>0</v>
      </c>
      <c r="F35" s="45">
        <f t="shared" si="1"/>
        <v>0</v>
      </c>
      <c r="G35" s="45">
        <f t="shared" si="1"/>
        <v>-8998.93</v>
      </c>
      <c r="H35" s="45">
        <f t="shared" si="1"/>
        <v>86076.610000000277</v>
      </c>
      <c r="I35" s="45">
        <f t="shared" si="1"/>
        <v>208000.65000000002</v>
      </c>
      <c r="J35" s="1"/>
    </row>
    <row r="36" spans="1:14" ht="15.75" thickBot="1">
      <c r="A36" s="76" t="s">
        <v>25</v>
      </c>
      <c r="B36" s="77"/>
      <c r="C36" s="32">
        <f>C35+C28+C24</f>
        <v>1796174.08</v>
      </c>
      <c r="D36" s="32">
        <f t="shared" ref="D36:I36" si="2">D35+D28+D24</f>
        <v>849394.19000000041</v>
      </c>
      <c r="E36" s="32">
        <f t="shared" si="2"/>
        <v>1507115.41</v>
      </c>
      <c r="F36" s="32">
        <f t="shared" si="2"/>
        <v>984564.32799999986</v>
      </c>
      <c r="G36" s="32">
        <f t="shared" si="2"/>
        <v>1493092.2100000002</v>
      </c>
      <c r="H36" s="32">
        <f t="shared" si="2"/>
        <v>2318725.162</v>
      </c>
      <c r="I36" s="32">
        <f t="shared" si="2"/>
        <v>863417.39000000025</v>
      </c>
      <c r="J36" s="1"/>
    </row>
    <row r="37" spans="1:14" ht="15.75" hidden="1" thickBot="1">
      <c r="A37" s="90"/>
      <c r="B37" s="91"/>
      <c r="C37" s="27"/>
      <c r="D37" s="27"/>
      <c r="E37" s="27"/>
      <c r="F37" s="27"/>
      <c r="G37" s="27"/>
      <c r="H37" s="8"/>
      <c r="I37" s="27"/>
      <c r="J37" s="92"/>
      <c r="K37" s="93"/>
      <c r="L37" s="93"/>
      <c r="M37" s="93"/>
      <c r="N37" s="93"/>
    </row>
    <row r="38" spans="1:14" ht="15.75" hidden="1" thickBot="1">
      <c r="A38" s="94"/>
      <c r="B38" s="95"/>
      <c r="C38" s="27"/>
      <c r="D38" s="27"/>
      <c r="E38" s="27"/>
      <c r="F38" s="27"/>
      <c r="G38" s="27"/>
      <c r="H38" s="25"/>
      <c r="I38" s="27"/>
      <c r="J38" s="92"/>
      <c r="K38" s="93"/>
      <c r="L38" s="93"/>
      <c r="M38" s="93"/>
      <c r="N38" s="93"/>
    </row>
    <row r="39" spans="1:14" ht="15.75" hidden="1" thickBot="1">
      <c r="A39" s="94"/>
      <c r="B39" s="95"/>
      <c r="C39" s="27"/>
      <c r="D39" s="27"/>
      <c r="E39" s="27"/>
      <c r="F39" s="27"/>
      <c r="G39" s="27"/>
      <c r="H39" s="25"/>
      <c r="I39" s="27"/>
      <c r="J39" s="92"/>
      <c r="K39" s="93"/>
      <c r="L39" s="93"/>
      <c r="M39" s="93"/>
      <c r="N39" s="93"/>
    </row>
    <row r="40" spans="1:14" ht="15.75" hidden="1" thickBot="1">
      <c r="A40" s="94"/>
      <c r="B40" s="95"/>
      <c r="C40" s="27"/>
      <c r="D40" s="27"/>
      <c r="E40" s="27"/>
      <c r="F40" s="27"/>
      <c r="G40" s="27"/>
      <c r="H40" s="25"/>
      <c r="I40" s="27"/>
      <c r="J40" s="1"/>
    </row>
    <row r="41" spans="1:14" ht="15.75" thickBot="1">
      <c r="A41" s="76"/>
      <c r="B41" s="77"/>
      <c r="C41" s="32"/>
      <c r="D41" s="32"/>
      <c r="E41" s="32"/>
      <c r="F41" s="32"/>
      <c r="G41" s="32"/>
      <c r="H41" s="32"/>
      <c r="I41" s="32"/>
      <c r="J41" s="1"/>
    </row>
    <row r="42" spans="1:14" ht="15.75" thickBot="1">
      <c r="A42" s="96"/>
      <c r="B42" s="97"/>
      <c r="C42" s="98"/>
      <c r="D42" s="98"/>
      <c r="E42" s="98"/>
      <c r="F42" s="98"/>
      <c r="G42" s="98"/>
      <c r="H42" s="98"/>
      <c r="I42" s="99"/>
      <c r="J42" s="1"/>
    </row>
    <row r="43" spans="1:14" ht="15.75" thickBot="1">
      <c r="A43" s="100" t="s">
        <v>29</v>
      </c>
      <c r="B43" s="101"/>
      <c r="C43" s="101"/>
      <c r="D43" s="102"/>
      <c r="E43" s="102"/>
      <c r="F43" s="102"/>
      <c r="G43" s="137" t="s">
        <v>46</v>
      </c>
      <c r="H43" s="138" t="s">
        <v>47</v>
      </c>
      <c r="I43" s="103">
        <f>SUM(I44:I54)</f>
        <v>225670</v>
      </c>
      <c r="J43" s="104"/>
    </row>
    <row r="44" spans="1:14">
      <c r="A44" s="105" t="s">
        <v>30</v>
      </c>
      <c r="B44" s="106"/>
      <c r="C44" s="106"/>
      <c r="D44" s="107"/>
      <c r="E44" s="107"/>
      <c r="F44" s="107"/>
      <c r="G44" s="108" t="s">
        <v>31</v>
      </c>
      <c r="H44" s="109">
        <v>1</v>
      </c>
      <c r="I44" s="110">
        <v>24750</v>
      </c>
      <c r="J44" s="111"/>
    </row>
    <row r="45" spans="1:14" ht="30" customHeight="1">
      <c r="A45" s="105" t="s">
        <v>32</v>
      </c>
      <c r="B45" s="106"/>
      <c r="C45" s="106"/>
      <c r="D45" s="107"/>
      <c r="E45" s="107"/>
      <c r="F45" s="107"/>
      <c r="G45" s="108" t="s">
        <v>31</v>
      </c>
      <c r="H45" s="109">
        <v>21</v>
      </c>
      <c r="I45" s="110">
        <v>12731</v>
      </c>
      <c r="J45" s="111"/>
    </row>
    <row r="46" spans="1:14">
      <c r="A46" s="105" t="s">
        <v>33</v>
      </c>
      <c r="B46" s="106"/>
      <c r="C46" s="106"/>
      <c r="D46" s="107"/>
      <c r="E46" s="107"/>
      <c r="F46" s="107"/>
      <c r="G46" s="108" t="s">
        <v>31</v>
      </c>
      <c r="H46" s="109">
        <v>0.8</v>
      </c>
      <c r="I46" s="110">
        <v>1977</v>
      </c>
      <c r="J46" s="111"/>
    </row>
    <row r="47" spans="1:14">
      <c r="A47" s="105" t="s">
        <v>33</v>
      </c>
      <c r="B47" s="106"/>
      <c r="C47" s="106"/>
      <c r="D47" s="107"/>
      <c r="E47" s="107"/>
      <c r="F47" s="107"/>
      <c r="G47" s="108" t="s">
        <v>34</v>
      </c>
      <c r="H47" s="112">
        <v>1</v>
      </c>
      <c r="I47" s="110">
        <v>2471</v>
      </c>
      <c r="J47" s="111"/>
    </row>
    <row r="48" spans="1:14">
      <c r="A48" s="105" t="s">
        <v>35</v>
      </c>
      <c r="B48" s="106"/>
      <c r="C48" s="106"/>
      <c r="D48" s="107"/>
      <c r="E48" s="107"/>
      <c r="F48" s="107"/>
      <c r="G48" s="113" t="s">
        <v>36</v>
      </c>
      <c r="H48" s="113">
        <v>74</v>
      </c>
      <c r="I48" s="114">
        <v>50578</v>
      </c>
      <c r="J48" s="111"/>
    </row>
    <row r="49" spans="1:10">
      <c r="A49" s="105" t="s">
        <v>37</v>
      </c>
      <c r="B49" s="106"/>
      <c r="C49" s="106"/>
      <c r="D49" s="107"/>
      <c r="E49" s="107"/>
      <c r="F49" s="107"/>
      <c r="G49" s="113" t="s">
        <v>38</v>
      </c>
      <c r="H49" s="113">
        <v>22</v>
      </c>
      <c r="I49" s="114">
        <v>76326</v>
      </c>
      <c r="J49" s="111"/>
    </row>
    <row r="50" spans="1:10">
      <c r="A50" s="105" t="s">
        <v>39</v>
      </c>
      <c r="B50" s="106"/>
      <c r="C50" s="106"/>
      <c r="D50" s="107"/>
      <c r="E50" s="107"/>
      <c r="F50" s="107"/>
      <c r="G50" s="109" t="s">
        <v>40</v>
      </c>
      <c r="H50" s="109">
        <v>59.78</v>
      </c>
      <c r="I50" s="110">
        <v>43216</v>
      </c>
      <c r="J50" s="111"/>
    </row>
    <row r="51" spans="1:10">
      <c r="A51" s="105" t="s">
        <v>41</v>
      </c>
      <c r="B51" s="106"/>
      <c r="C51" s="106"/>
      <c r="D51" s="107"/>
      <c r="E51" s="107"/>
      <c r="F51" s="107"/>
      <c r="G51" s="109" t="s">
        <v>40</v>
      </c>
      <c r="H51" s="109">
        <v>4</v>
      </c>
      <c r="I51" s="110">
        <v>7323</v>
      </c>
      <c r="J51" s="115"/>
    </row>
    <row r="52" spans="1:10">
      <c r="A52" s="116" t="s">
        <v>42</v>
      </c>
      <c r="B52" s="117"/>
      <c r="C52" s="117"/>
      <c r="D52" s="117"/>
      <c r="E52" s="117"/>
      <c r="F52" s="118"/>
      <c r="G52" s="109" t="s">
        <v>43</v>
      </c>
      <c r="H52" s="109">
        <v>1</v>
      </c>
      <c r="I52" s="110">
        <v>5559</v>
      </c>
      <c r="J52" s="115"/>
    </row>
    <row r="53" spans="1:10">
      <c r="A53" s="119" t="s">
        <v>44</v>
      </c>
      <c r="B53" s="120"/>
      <c r="C53" s="120"/>
      <c r="D53" s="121"/>
      <c r="E53" s="121"/>
      <c r="F53" s="121"/>
      <c r="G53" s="113" t="s">
        <v>43</v>
      </c>
      <c r="H53" s="113">
        <v>0.42</v>
      </c>
      <c r="I53" s="114">
        <v>739</v>
      </c>
      <c r="J53" s="115"/>
    </row>
    <row r="54" spans="1:10">
      <c r="A54" s="105"/>
      <c r="B54" s="106"/>
      <c r="C54" s="106"/>
      <c r="D54" s="107"/>
      <c r="E54" s="107"/>
      <c r="F54" s="107"/>
      <c r="G54" s="109"/>
      <c r="H54" s="109"/>
      <c r="I54" s="110"/>
      <c r="J54" s="115"/>
    </row>
    <row r="55" spans="1:10" ht="15.75" thickBot="1">
      <c r="A55" s="122"/>
      <c r="B55" s="123"/>
      <c r="C55" s="123"/>
      <c r="D55" s="123"/>
      <c r="E55" s="123"/>
      <c r="F55" s="123"/>
      <c r="G55" s="123"/>
      <c r="H55" s="123"/>
      <c r="I55" s="124"/>
      <c r="J55" s="125"/>
    </row>
    <row r="56" spans="1:10" ht="15.75" thickBot="1">
      <c r="A56" s="126" t="s">
        <v>45</v>
      </c>
      <c r="B56" s="127"/>
      <c r="C56" s="127"/>
      <c r="D56" s="128"/>
      <c r="E56" s="128"/>
      <c r="F56" s="128"/>
      <c r="G56" s="129"/>
      <c r="H56" s="129"/>
      <c r="I56" s="130">
        <f>I57</f>
        <v>0</v>
      </c>
      <c r="J56" s="125"/>
    </row>
    <row r="57" spans="1:10">
      <c r="A57" s="131"/>
      <c r="B57" s="132"/>
      <c r="C57" s="132"/>
      <c r="D57" s="133"/>
      <c r="E57" s="133"/>
      <c r="F57" s="133"/>
      <c r="G57" s="134"/>
      <c r="H57" s="134"/>
      <c r="I57" s="135"/>
      <c r="J57" s="136"/>
    </row>
  </sheetData>
  <mergeCells count="55">
    <mergeCell ref="A55:I55"/>
    <mergeCell ref="A56:F56"/>
    <mergeCell ref="A57:F57"/>
    <mergeCell ref="A51:F51"/>
    <mergeCell ref="A52:F52"/>
    <mergeCell ref="A53:F53"/>
    <mergeCell ref="A54:F54"/>
    <mergeCell ref="A46:F46"/>
    <mergeCell ref="A47:F47"/>
    <mergeCell ref="A48:F48"/>
    <mergeCell ref="A49:F49"/>
    <mergeCell ref="A50:F50"/>
    <mergeCell ref="A41:B41"/>
    <mergeCell ref="A42:I42"/>
    <mergeCell ref="A43:F43"/>
    <mergeCell ref="A44:F44"/>
    <mergeCell ref="A45:F45"/>
    <mergeCell ref="A36:B36"/>
    <mergeCell ref="A37:B37"/>
    <mergeCell ref="A38:B38"/>
    <mergeCell ref="A39:B39"/>
    <mergeCell ref="A40:B40"/>
    <mergeCell ref="A8:I8"/>
    <mergeCell ref="A23:B23"/>
    <mergeCell ref="A27:B27"/>
    <mergeCell ref="A29:I29"/>
    <mergeCell ref="A35:B35"/>
    <mergeCell ref="A31:B31"/>
    <mergeCell ref="A32:B32"/>
    <mergeCell ref="A33:B33"/>
    <mergeCell ref="A34:B34"/>
    <mergeCell ref="A26:B26"/>
    <mergeCell ref="A28:B28"/>
    <mergeCell ref="A30:B3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3:I3"/>
    <mergeCell ref="A7:B7"/>
    <mergeCell ref="A9:B9"/>
    <mergeCell ref="A10:B10"/>
    <mergeCell ref="A4:I4"/>
    <mergeCell ref="A5:I5"/>
    <mergeCell ref="A6:B6"/>
    <mergeCell ref="K6:L6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2020-05-14T06:23:31Z</dcterms:created>
  <dcterms:modified xsi:type="dcterms:W3CDTF">2022-06-24T09:24:50Z</dcterms:modified>
</cp:coreProperties>
</file>