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2" windowWidth="22980" windowHeight="9528"/>
  </bookViews>
  <sheets>
    <sheet name="2019" sheetId="1" r:id="rId1"/>
  </sheets>
  <externalReferences>
    <externalReference r:id="rId2"/>
  </externalReferences>
  <calcPr calcId="144525" refMode="R1C1"/>
</workbook>
</file>

<file path=xl/calcChain.xml><?xml version="1.0" encoding="utf-8"?>
<calcChain xmlns="http://schemas.openxmlformats.org/spreadsheetml/2006/main">
  <c r="E24" i="1" l="1"/>
  <c r="E23" i="1"/>
  <c r="E22" i="1"/>
  <c r="F21" i="1"/>
  <c r="F20" i="1"/>
  <c r="F19" i="1"/>
  <c r="F14" i="1"/>
  <c r="F13" i="1"/>
  <c r="F12" i="1"/>
  <c r="F9" i="1"/>
  <c r="F8" i="1"/>
  <c r="F7" i="1"/>
  <c r="F6" i="1"/>
  <c r="F5" i="1"/>
  <c r="F11" i="1" l="1"/>
  <c r="F15" i="1" s="1"/>
  <c r="F25" i="1"/>
</calcChain>
</file>

<file path=xl/sharedStrings.xml><?xml version="1.0" encoding="utf-8"?>
<sst xmlns="http://schemas.openxmlformats.org/spreadsheetml/2006/main" count="69" uniqueCount="46">
  <si>
    <t>Наименование вида работы (услуги)</t>
  </si>
  <si>
    <t>Периодичность  количественный показатель выполненной работы (оказанной услуги)</t>
  </si>
  <si>
    <t>Единица измерения работы (услуги)</t>
  </si>
  <si>
    <t>Стоимость / сметная стоимость выполненной работы (оказанной услуги) за единицу</t>
  </si>
  <si>
    <t>Цена выполненной работы (оказанной услуги), в рублях</t>
  </si>
  <si>
    <t>СОДЕРЖАНИЕ ОБЩЕГО ИМУЩЕСТВА (обслуживаемая площадь - 1355,30 кв.м.)</t>
  </si>
  <si>
    <t>Содержание внутридомовых  инженерных сетей водоснабжения, теплоснабжения, канализации, электроснабжения, в т.ч. мелкий  до 2-х метров ремонт сетей - согласно минимального перечня</t>
  </si>
  <si>
    <t>ежедневно</t>
  </si>
  <si>
    <r>
      <t>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</si>
  <si>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с 01.01.2019г - 31.05.2019г -  3,59                    с 01.06.2019г -31.12.2019г  -   3,93</t>
  </si>
  <si>
    <t>Аварийно-диспетчерская служба</t>
  </si>
  <si>
    <t>с 01.01.2019г - 31.05.2019г -  2,08                    с 01.06.2019г -31.12.2019г  -   2,27</t>
  </si>
  <si>
    <t xml:space="preserve">Уборка лестничных клеток - 117,48 кв.м.                                         </t>
  </si>
  <si>
    <t xml:space="preserve">ежедневно    </t>
  </si>
  <si>
    <t>с 01.01.2019г - 31.05.2019г -  2,84                    с 01.06.2019г -31.12.2019г  -   3,15</t>
  </si>
  <si>
    <t>Содержание придомовой территории 1 класса - 251,7 кв.м., газоны - 200 кв.м.</t>
  </si>
  <si>
    <t>6 раз в неделю</t>
  </si>
  <si>
    <t>с 01.01.2019г - 31.05.2019г -  2,98                    с 01.06.2019г -31.12.2019г  -   3,31</t>
  </si>
  <si>
    <t>Дератизация подвального помещения</t>
  </si>
  <si>
    <t>ежемесячно</t>
  </si>
  <si>
    <t>Промывка и опрессовка системы отопления (14.06.2019г.)</t>
  </si>
  <si>
    <t xml:space="preserve">1 раз перед началом отопительного периода </t>
  </si>
  <si>
    <t>шт</t>
  </si>
  <si>
    <t>Итого:</t>
  </si>
  <si>
    <t xml:space="preserve">ОДН на водоснабжение  </t>
  </si>
  <si>
    <t>руб./ м2</t>
  </si>
  <si>
    <t xml:space="preserve">ОДН на водоотведение </t>
  </si>
  <si>
    <t xml:space="preserve">ОДН на электроснабжение </t>
  </si>
  <si>
    <t xml:space="preserve">Итого по содержанию: </t>
  </si>
  <si>
    <t>РЕМОНТ ОБЩЕГО ИМУЩЕСТВА</t>
  </si>
  <si>
    <t xml:space="preserve">Фактический объем выполненных работ </t>
  </si>
  <si>
    <t xml:space="preserve">Очистка придомовой территории от снега  (услуги экскаватора-погрузчика)  09.01.2019г </t>
  </si>
  <si>
    <t>январь 2019г</t>
  </si>
  <si>
    <t>час</t>
  </si>
  <si>
    <t>Очистка кровли от снега и наледи (услуги автогидроподъемника) 16.01.2019г</t>
  </si>
  <si>
    <t xml:space="preserve">Очистка придомовой территории (услуги минипогрузчика Mustang 2066) 12.02.2019г </t>
  </si>
  <si>
    <t>Февраль 2019г</t>
  </si>
  <si>
    <t xml:space="preserve">Очистка придомовой территории (услуги минипогрузчика Mustang 2066) 19.03.2019г </t>
  </si>
  <si>
    <t>март 2019г</t>
  </si>
  <si>
    <t>Вынос границ земельных участков (март 2019г.)</t>
  </si>
  <si>
    <t>май 2019г</t>
  </si>
  <si>
    <t xml:space="preserve">Составление локальных  смет для включения придомовой территории  в муниципальную программу "Комфортная городская среда"  </t>
  </si>
  <si>
    <t>октябрь 2019г</t>
  </si>
  <si>
    <t>Поверка прибора учета тепловой энергии (снятие прибора учета, сдача их на поверку в специализированную организацию на поверку, монтаж прибора учета тепловой энергии, сдача прибора учета тепловой энергии ООО "ПТЭ"</t>
  </si>
  <si>
    <t>Итого по ремонту:</t>
  </si>
  <si>
    <t>Отчет о выполнении договора управления многоквартирным домом                                                        № 14а по ул. Первомайской г.Сортавала за период 01.01.2019-31.12.2019г.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</si>
</sst>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wrapText="1"/>
    </xf>
    <xf numFmtId="2" fontId="0" fillId="0" borderId="5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distributed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2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0" fillId="0" borderId="4" xfId="0" applyFont="1" applyBorder="1" applyAlignment="1">
      <alignment horizontal="center" wrapText="1"/>
    </xf>
    <xf numFmtId="0" fontId="0" fillId="0" borderId="4" xfId="0" applyFont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0" fillId="0" borderId="1" xfId="0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0" fillId="0" borderId="6" xfId="0" applyFont="1" applyBorder="1" applyAlignment="1">
      <alignment horizontal="left" wrapText="1"/>
    </xf>
    <xf numFmtId="0" fontId="0" fillId="0" borderId="6" xfId="0" applyFont="1" applyBorder="1" applyAlignment="1">
      <alignment horizontal="center" wrapText="1"/>
    </xf>
    <xf numFmtId="2" fontId="0" fillId="0" borderId="6" xfId="0" applyNumberFormat="1" applyFont="1" applyBorder="1" applyAlignment="1">
      <alignment horizontal="center" wrapText="1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50;&#1058;&#1067;%20&#1047;&#1040;%20&#1052;&#1045;&#1057;&#1071;&#1062;%20&#1055;&#1077;&#1088;&#1074;&#1086;&#1084;&#1072;&#1081;&#1089;&#1082;&#1072;&#1103;,%2014%20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 2016"/>
      <sheetName val="Февраль 2016 г."/>
      <sheetName val="март 2016 г."/>
      <sheetName val="апрель 2016 г."/>
      <sheetName val="май 2016 г."/>
      <sheetName val="июнь 2016 г."/>
      <sheetName val="июль 2016 г."/>
      <sheetName val="август2016г."/>
      <sheetName val="сентябрь 2016"/>
      <sheetName val="октябрь 2016 г."/>
      <sheetName val="ноябрь 2016 г."/>
      <sheetName val="декабрь 2016г."/>
      <sheetName val="январь 2017г."/>
      <sheetName val="февраль 2017г"/>
      <sheetName val="март 2017г"/>
      <sheetName val="апрель 2017г"/>
      <sheetName val="май 2017г."/>
      <sheetName val="июнь 2017г"/>
      <sheetName val="июль 2017г"/>
      <sheetName val="авг 2017"/>
      <sheetName val="сент 2017г"/>
      <sheetName val="окт 2017г"/>
      <sheetName val="нояб 2017г"/>
      <sheetName val="дек 2017г"/>
      <sheetName val="2017"/>
      <sheetName val="янв 2018г"/>
      <sheetName val="фев 2018г"/>
      <sheetName val="март 2018г"/>
      <sheetName val="апр 2018г"/>
      <sheetName val="май 2018г"/>
      <sheetName val="июнь 2018г"/>
      <sheetName val="июль 2018"/>
      <sheetName val="авг 2018"/>
      <sheetName val="сент 2018"/>
      <sheetName val="окт 2018"/>
      <sheetName val="нояб 2018"/>
      <sheetName val="дек 2018"/>
      <sheetName val="2018г"/>
      <sheetName val="янв 2019"/>
      <sheetName val="фев 2019"/>
      <sheetName val="март 2019"/>
      <sheetName val="апр 2019"/>
      <sheetName val="май 2019"/>
      <sheetName val="июнь 2019"/>
      <sheetName val="июль 2019"/>
      <sheetName val="авг 2019"/>
      <sheetName val="сент 2019"/>
      <sheetName val="окт 2019г"/>
      <sheetName val="нояб 2019"/>
      <sheetName val="дек 2019"/>
      <sheetName val="2019"/>
      <sheetName val="янв 2020"/>
      <sheetName val="февр 2020"/>
      <sheetName val="март 2020"/>
      <sheetName val="апр 2020"/>
      <sheetName val="май 2020"/>
      <sheetName val="июнь 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9">
          <cell r="F9">
            <v>4865.527</v>
          </cell>
        </row>
        <row r="10">
          <cell r="F10">
            <v>2819.0239999999999</v>
          </cell>
        </row>
        <row r="11">
          <cell r="F11">
            <v>3849.0519999999997</v>
          </cell>
        </row>
        <row r="12">
          <cell r="F12">
            <v>4038.7939999999999</v>
          </cell>
        </row>
        <row r="13">
          <cell r="F13">
            <v>216.84799999999998</v>
          </cell>
        </row>
        <row r="15">
          <cell r="F15">
            <v>1395.9590000000001</v>
          </cell>
        </row>
        <row r="16">
          <cell r="F16">
            <v>894.49800000000005</v>
          </cell>
        </row>
        <row r="17">
          <cell r="F17">
            <v>447.24900000000002</v>
          </cell>
        </row>
      </sheetData>
      <sheetData sheetId="39">
        <row r="9">
          <cell r="F9">
            <v>4865.527</v>
          </cell>
        </row>
        <row r="10">
          <cell r="F10">
            <v>2819.0239999999999</v>
          </cell>
        </row>
        <row r="11">
          <cell r="F11">
            <v>3849.0519999999997</v>
          </cell>
        </row>
        <row r="12">
          <cell r="F12">
            <v>4038.7939999999999</v>
          </cell>
        </row>
        <row r="13">
          <cell r="F13">
            <v>216.84799999999998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365.93100000000004</v>
          </cell>
        </row>
      </sheetData>
      <sheetData sheetId="40">
        <row r="9">
          <cell r="F9">
            <v>4865.527</v>
          </cell>
        </row>
        <row r="10">
          <cell r="F10">
            <v>2819.0239999999999</v>
          </cell>
        </row>
        <row r="11">
          <cell r="F11">
            <v>3849.0519999999997</v>
          </cell>
        </row>
        <row r="12">
          <cell r="F12">
            <v>4038.7939999999999</v>
          </cell>
        </row>
        <row r="13">
          <cell r="F13">
            <v>216.84799999999998</v>
          </cell>
        </row>
        <row r="15">
          <cell r="F15">
            <v>203.29499999999999</v>
          </cell>
        </row>
        <row r="16">
          <cell r="F16">
            <v>121.97699999999999</v>
          </cell>
        </row>
        <row r="17">
          <cell r="F17">
            <v>393.03699999999998</v>
          </cell>
        </row>
      </sheetData>
      <sheetData sheetId="41">
        <row r="9">
          <cell r="F9">
            <v>4865.527</v>
          </cell>
        </row>
        <row r="10">
          <cell r="F10">
            <v>2819.0239999999999</v>
          </cell>
        </row>
        <row r="11">
          <cell r="F11">
            <v>3849.0519999999997</v>
          </cell>
        </row>
        <row r="12">
          <cell r="F12">
            <v>4038.7939999999999</v>
          </cell>
        </row>
        <row r="13">
          <cell r="F13">
            <v>216.84799999999998</v>
          </cell>
        </row>
        <row r="15">
          <cell r="F15">
            <v>393.03699999999998</v>
          </cell>
        </row>
        <row r="16">
          <cell r="F16">
            <v>257.50700000000001</v>
          </cell>
        </row>
        <row r="17">
          <cell r="F17">
            <v>406.59</v>
          </cell>
        </row>
      </sheetData>
      <sheetData sheetId="42">
        <row r="9">
          <cell r="F9">
            <v>4865.527</v>
          </cell>
        </row>
        <row r="10">
          <cell r="F10">
            <v>2819.0239999999999</v>
          </cell>
        </row>
        <row r="11">
          <cell r="F11">
            <v>3849.0519999999997</v>
          </cell>
        </row>
        <row r="12">
          <cell r="F12">
            <v>4038.7939999999999</v>
          </cell>
        </row>
        <row r="13">
          <cell r="F13">
            <v>216.84799999999998</v>
          </cell>
        </row>
        <row r="15">
          <cell r="F15">
            <v>745.41500000000008</v>
          </cell>
        </row>
        <row r="16">
          <cell r="F16">
            <v>487.90799999999996</v>
          </cell>
        </row>
        <row r="17">
          <cell r="F17">
            <v>284.613</v>
          </cell>
        </row>
      </sheetData>
      <sheetData sheetId="43">
        <row r="9">
          <cell r="F9">
            <v>5326.3289999999997</v>
          </cell>
        </row>
        <row r="10">
          <cell r="F10">
            <v>3076.5309999999999</v>
          </cell>
        </row>
        <row r="11">
          <cell r="F11">
            <v>4269.1949999999997</v>
          </cell>
        </row>
        <row r="12">
          <cell r="F12">
            <v>4486.0429999999997</v>
          </cell>
        </row>
        <row r="13">
          <cell r="F13">
            <v>216.84799999999998</v>
          </cell>
        </row>
        <row r="16">
          <cell r="F16">
            <v>650.54399999999998</v>
          </cell>
        </row>
        <row r="17">
          <cell r="F17">
            <v>420.14299999999997</v>
          </cell>
        </row>
        <row r="18">
          <cell r="F18">
            <v>447.24900000000002</v>
          </cell>
        </row>
      </sheetData>
      <sheetData sheetId="44">
        <row r="9">
          <cell r="F9">
            <v>5326.3289999999997</v>
          </cell>
        </row>
        <row r="10">
          <cell r="F10">
            <v>3076.5309999999999</v>
          </cell>
        </row>
        <row r="11">
          <cell r="F11">
            <v>4269.1949999999997</v>
          </cell>
        </row>
        <row r="12">
          <cell r="F12">
            <v>4486.0429999999997</v>
          </cell>
        </row>
        <row r="13">
          <cell r="F13">
            <v>216.84799999999998</v>
          </cell>
        </row>
        <row r="16">
          <cell r="F16">
            <v>799.62699999999995</v>
          </cell>
        </row>
        <row r="17">
          <cell r="F17">
            <v>542.12</v>
          </cell>
        </row>
        <row r="18">
          <cell r="F18">
            <v>501.46099999999996</v>
          </cell>
        </row>
      </sheetData>
      <sheetData sheetId="45">
        <row r="9">
          <cell r="F9">
            <v>5326.3289999999997</v>
          </cell>
        </row>
        <row r="10">
          <cell r="F10">
            <v>3076.5309999999999</v>
          </cell>
        </row>
        <row r="11">
          <cell r="F11">
            <v>4269.1949999999997</v>
          </cell>
        </row>
        <row r="12">
          <cell r="F12">
            <v>4486.0429999999997</v>
          </cell>
        </row>
        <row r="13">
          <cell r="F13">
            <v>216.84799999999998</v>
          </cell>
        </row>
        <row r="16">
          <cell r="F16">
            <v>474.35499999999996</v>
          </cell>
        </row>
        <row r="17">
          <cell r="F17">
            <v>311.71899999999999</v>
          </cell>
        </row>
        <row r="18">
          <cell r="F18">
            <v>460.80200000000002</v>
          </cell>
        </row>
      </sheetData>
      <sheetData sheetId="46">
        <row r="9">
          <cell r="F9">
            <v>5326.3289999999997</v>
          </cell>
        </row>
        <row r="10">
          <cell r="F10">
            <v>3076.5309999999999</v>
          </cell>
        </row>
        <row r="11">
          <cell r="F11">
            <v>4269.1949999999997</v>
          </cell>
        </row>
        <row r="12">
          <cell r="F12">
            <v>4486.0429999999997</v>
          </cell>
        </row>
        <row r="13">
          <cell r="F13">
            <v>216.84799999999998</v>
          </cell>
        </row>
        <row r="16">
          <cell r="F16">
            <v>474.35499999999996</v>
          </cell>
        </row>
        <row r="17">
          <cell r="F17">
            <v>311.71899999999999</v>
          </cell>
        </row>
        <row r="18">
          <cell r="F18">
            <v>135.53</v>
          </cell>
        </row>
      </sheetData>
      <sheetData sheetId="47">
        <row r="9">
          <cell r="F9">
            <v>5326.3289999999997</v>
          </cell>
        </row>
        <row r="10">
          <cell r="F10">
            <v>3076.5309999999999</v>
          </cell>
        </row>
        <row r="11">
          <cell r="F11">
            <v>4269.1949999999997</v>
          </cell>
        </row>
        <row r="12">
          <cell r="F12">
            <v>4486.0429999999997</v>
          </cell>
        </row>
        <row r="13">
          <cell r="F13">
            <v>216.84799999999998</v>
          </cell>
        </row>
        <row r="16">
          <cell r="F16">
            <v>1409.702</v>
          </cell>
        </row>
        <row r="17">
          <cell r="F17">
            <v>948.82999999999993</v>
          </cell>
        </row>
        <row r="18">
          <cell r="F18">
            <v>406.71999999999997</v>
          </cell>
        </row>
      </sheetData>
      <sheetData sheetId="48">
        <row r="9">
          <cell r="F9">
            <v>5326.3289999999997</v>
          </cell>
        </row>
        <row r="10">
          <cell r="F10">
            <v>3076.5309999999999</v>
          </cell>
        </row>
        <row r="11">
          <cell r="F11">
            <v>4269.1949999999997</v>
          </cell>
        </row>
        <row r="12">
          <cell r="F12">
            <v>4486.0429999999997</v>
          </cell>
        </row>
        <row r="13">
          <cell r="F13">
            <v>216.84799999999998</v>
          </cell>
        </row>
        <row r="16">
          <cell r="F16">
            <v>311.71899999999999</v>
          </cell>
        </row>
        <row r="17">
          <cell r="F17">
            <v>203.29499999999999</v>
          </cell>
        </row>
        <row r="18">
          <cell r="F18">
            <v>447.24900000000002</v>
          </cell>
        </row>
      </sheetData>
      <sheetData sheetId="49">
        <row r="9">
          <cell r="F9">
            <v>5290.3089999999993</v>
          </cell>
        </row>
        <row r="10">
          <cell r="F10">
            <v>3076.5309999999999</v>
          </cell>
        </row>
        <row r="11">
          <cell r="F11">
            <v>4269.1949999999997</v>
          </cell>
        </row>
        <row r="12">
          <cell r="F12">
            <v>4486.0429999999997</v>
          </cell>
        </row>
        <row r="13">
          <cell r="F13">
            <v>216.84799999999998</v>
          </cell>
        </row>
        <row r="16">
          <cell r="F16">
            <v>636.66</v>
          </cell>
        </row>
        <row r="17">
          <cell r="F17">
            <v>390.54</v>
          </cell>
        </row>
        <row r="18">
          <cell r="F18">
            <v>1117.67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F5" sqref="F5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1" width="10.109375" customWidth="1"/>
  </cols>
  <sheetData>
    <row r="1" spans="1:9" ht="33" customHeight="1" x14ac:dyDescent="0.3">
      <c r="A1" s="1" t="s">
        <v>45</v>
      </c>
      <c r="B1" s="1"/>
      <c r="C1" s="1"/>
      <c r="D1" s="1"/>
      <c r="E1" s="1"/>
      <c r="F1" s="1"/>
      <c r="G1" s="1"/>
      <c r="H1" s="1"/>
      <c r="I1" s="1"/>
    </row>
    <row r="3" spans="1:9" ht="110.25" customHeight="1" x14ac:dyDescent="0.3">
      <c r="A3" s="2" t="s">
        <v>0</v>
      </c>
      <c r="B3" s="2" t="s">
        <v>1</v>
      </c>
      <c r="C3" s="3" t="s">
        <v>2</v>
      </c>
      <c r="D3" s="4"/>
      <c r="E3" s="2" t="s">
        <v>3</v>
      </c>
      <c r="F3" s="2" t="s">
        <v>4</v>
      </c>
    </row>
    <row r="4" spans="1:9" ht="15" customHeight="1" x14ac:dyDescent="0.3">
      <c r="A4" s="5" t="s">
        <v>5</v>
      </c>
      <c r="B4" s="6"/>
      <c r="C4" s="6"/>
      <c r="D4" s="6"/>
      <c r="E4" s="6"/>
      <c r="F4" s="7"/>
    </row>
    <row r="5" spans="1:9" ht="136.5" customHeight="1" x14ac:dyDescent="0.3">
      <c r="A5" s="8" t="s">
        <v>6</v>
      </c>
      <c r="B5" s="9" t="s">
        <v>7</v>
      </c>
      <c r="C5" s="10" t="s">
        <v>8</v>
      </c>
      <c r="D5" s="11"/>
      <c r="E5" s="12" t="s">
        <v>9</v>
      </c>
      <c r="F5" s="13">
        <f>'[1]янв 2019'!F9+'[1]фев 2019'!F9+'[1]март 2019'!F9+'[1]апр 2019'!F9+'[1]май 2019'!F9+'[1]июнь 2019'!F9+'[1]июль 2019'!F9+'[1]авг 2019'!F9+'[1]сент 2019'!F9+'[1]окт 2019г'!F9+'[1]нояб 2019'!F9+'[1]дек 2019'!F9+0.04</f>
        <v>61575.957999999991</v>
      </c>
    </row>
    <row r="6" spans="1:9" ht="94.5" customHeight="1" x14ac:dyDescent="0.3">
      <c r="A6" s="14" t="s">
        <v>10</v>
      </c>
      <c r="B6" s="9" t="s">
        <v>7</v>
      </c>
      <c r="C6" s="10" t="s">
        <v>8</v>
      </c>
      <c r="D6" s="11"/>
      <c r="E6" s="15" t="s">
        <v>11</v>
      </c>
      <c r="F6" s="16">
        <f>'[1]янв 2019'!F10+'[1]фев 2019'!F10+'[1]март 2019'!F10+'[1]апр 2019'!F10+'[1]май 2019'!F10+'[1]июнь 2019'!F10+'[1]июль 2019'!F10+'[1]авг 2019'!F10+'[1]сент 2019'!F10+'[1]окт 2019г'!F10+'[1]нояб 2019'!F10+'[1]дек 2019'!F10</f>
        <v>35630.836999999992</v>
      </c>
    </row>
    <row r="7" spans="1:9" ht="86.4" x14ac:dyDescent="0.3">
      <c r="A7" s="14" t="s">
        <v>12</v>
      </c>
      <c r="B7" s="9" t="s">
        <v>13</v>
      </c>
      <c r="C7" s="10" t="s">
        <v>8</v>
      </c>
      <c r="D7" s="11"/>
      <c r="E7" s="15" t="s">
        <v>14</v>
      </c>
      <c r="F7" s="17">
        <f>'[1]янв 2019'!F11+'[1]фев 2019'!F11+'[1]март 2019'!F11+'[1]апр 2019'!F11+'[1]май 2019'!F11+'[1]июнь 2019'!F11+'[1]июль 2019'!F11+'[1]авг 2019'!F11+'[1]сент 2019'!F11+'[1]окт 2019г'!F11+'[1]нояб 2019'!F11+'[1]дек 2019'!F11</f>
        <v>49129.624999999993</v>
      </c>
    </row>
    <row r="8" spans="1:9" ht="86.4" x14ac:dyDescent="0.3">
      <c r="A8" s="14" t="s">
        <v>15</v>
      </c>
      <c r="B8" s="18" t="s">
        <v>16</v>
      </c>
      <c r="C8" s="10" t="s">
        <v>8</v>
      </c>
      <c r="D8" s="11"/>
      <c r="E8" s="19" t="s">
        <v>17</v>
      </c>
      <c r="F8" s="20">
        <f>'[1]янв 2019'!F12+'[1]фев 2019'!F12+'[1]март 2019'!F12+'[1]апр 2019'!F12+'[1]май 2019'!F12+'[1]июнь 2019'!F12+'[1]июль 2019'!F12+'[1]авг 2019'!F12+'[1]сент 2019'!F12+'[1]окт 2019г'!F12+'[1]нояб 2019'!F12+'[1]дек 2019'!F12</f>
        <v>51596.270999999986</v>
      </c>
    </row>
    <row r="9" spans="1:9" ht="28.8" x14ac:dyDescent="0.3">
      <c r="A9" s="8" t="s">
        <v>18</v>
      </c>
      <c r="B9" s="21" t="s">
        <v>19</v>
      </c>
      <c r="C9" s="10" t="s">
        <v>8</v>
      </c>
      <c r="D9" s="11"/>
      <c r="E9" s="22">
        <v>0.16</v>
      </c>
      <c r="F9" s="13">
        <f>'[1]янв 2019'!F13+'[1]фев 2019'!F13+'[1]март 2019'!F13+'[1]апр 2019'!F13+'[1]май 2019'!F13+'[1]июнь 2019'!F13+'[1]июль 2019'!F13+'[1]авг 2019'!F13+'[1]сент 2019'!F13+'[1]окт 2019г'!F13+'[1]нояб 2019'!F13+'[1]дек 2019'!F13</f>
        <v>2602.1759999999999</v>
      </c>
    </row>
    <row r="10" spans="1:9" ht="57.6" x14ac:dyDescent="0.3">
      <c r="A10" s="14" t="s">
        <v>20</v>
      </c>
      <c r="B10" s="23" t="s">
        <v>21</v>
      </c>
      <c r="C10" s="10" t="s">
        <v>22</v>
      </c>
      <c r="D10" s="11"/>
      <c r="E10" s="22">
        <v>1</v>
      </c>
      <c r="F10" s="13">
        <v>1500</v>
      </c>
    </row>
    <row r="11" spans="1:9" x14ac:dyDescent="0.3">
      <c r="A11" s="24" t="s">
        <v>23</v>
      </c>
      <c r="B11" s="23"/>
      <c r="C11" s="25"/>
      <c r="D11" s="26"/>
      <c r="E11" s="22"/>
      <c r="F11" s="27">
        <f>F5+F6+F7+F8+F9+F10</f>
        <v>202034.86699999997</v>
      </c>
    </row>
    <row r="12" spans="1:9" x14ac:dyDescent="0.3">
      <c r="A12" s="8" t="s">
        <v>24</v>
      </c>
      <c r="B12" s="21" t="s">
        <v>19</v>
      </c>
      <c r="C12" s="10" t="s">
        <v>25</v>
      </c>
      <c r="D12" s="11"/>
      <c r="E12" s="28">
        <v>0.45</v>
      </c>
      <c r="F12" s="29">
        <f>'[1]янв 2019'!F15+'[1]фев 2019'!F15+'[1]март 2019'!F15+'[1]апр 2019'!F15+'[1]май 2019'!F15+'[1]июнь 2019'!F16+'[1]июль 2019'!F16+'[1]авг 2019'!F16+'[1]сент 2019'!F16+'[1]окт 2019г'!F16+'[1]нояб 2019'!F16+'[1]дек 2019'!F16+0.02</f>
        <v>7494.6880000000001</v>
      </c>
    </row>
    <row r="13" spans="1:9" x14ac:dyDescent="0.3">
      <c r="A13" s="8" t="s">
        <v>26</v>
      </c>
      <c r="B13" s="21" t="s">
        <v>19</v>
      </c>
      <c r="C13" s="10" t="s">
        <v>25</v>
      </c>
      <c r="D13" s="11"/>
      <c r="E13" s="22">
        <v>0.3</v>
      </c>
      <c r="F13" s="13">
        <f>'[1]янв 2019'!F16+'[1]фев 2019'!F16+'[1]март 2019'!F16+'[1]апр 2019'!F16+'[1]май 2019'!F16+'[1]июнь 2019'!F17+'[1]июль 2019'!F17+'[1]авг 2019'!F17+'[1]сент 2019'!F17+'[1]окт 2019г'!F17+'[1]нояб 2019'!F17+'[1]дек 2019'!F17+0.01</f>
        <v>4890.2660000000005</v>
      </c>
    </row>
    <row r="14" spans="1:9" x14ac:dyDescent="0.3">
      <c r="A14" s="8" t="s">
        <v>27</v>
      </c>
      <c r="B14" s="21" t="s">
        <v>19</v>
      </c>
      <c r="C14" s="10" t="s">
        <v>25</v>
      </c>
      <c r="D14" s="11"/>
      <c r="E14" s="28">
        <v>0.27</v>
      </c>
      <c r="F14" s="29">
        <f>'[1]янв 2019'!F17+'[1]фев 2019'!F17+'[1]март 2019'!F17+'[1]апр 2019'!F17+'[1]май 2019'!F17+'[1]июнь 2019'!F18+'[1]июль 2019'!F18+'[1]авг 2019'!F18+'[1]сент 2019'!F18+'[1]окт 2019г'!F18+'[1]нояб 2019'!F18+'[1]дек 2019'!F18</f>
        <v>5414.1009999999997</v>
      </c>
    </row>
    <row r="15" spans="1:9" x14ac:dyDescent="0.3">
      <c r="A15" s="30" t="s">
        <v>28</v>
      </c>
      <c r="B15" s="31"/>
      <c r="C15" s="31"/>
      <c r="D15" s="32"/>
      <c r="E15" s="33"/>
      <c r="F15" s="34">
        <f>F11+F12+F13+F14</f>
        <v>219833.92199999996</v>
      </c>
    </row>
    <row r="16" spans="1:9" ht="15" customHeight="1" x14ac:dyDescent="0.3">
      <c r="A16" s="35" t="s">
        <v>29</v>
      </c>
      <c r="B16" s="35"/>
      <c r="C16" s="35"/>
      <c r="D16" s="35"/>
      <c r="E16" s="35"/>
      <c r="F16" s="35"/>
    </row>
    <row r="17" spans="1:6" ht="110.4" x14ac:dyDescent="0.3">
      <c r="A17" s="2" t="s">
        <v>0</v>
      </c>
      <c r="B17" s="2" t="s">
        <v>1</v>
      </c>
      <c r="C17" s="18" t="s">
        <v>2</v>
      </c>
      <c r="D17" s="12" t="s">
        <v>30</v>
      </c>
      <c r="E17" s="2" t="s">
        <v>3</v>
      </c>
      <c r="F17" s="2" t="s">
        <v>4</v>
      </c>
    </row>
    <row r="18" spans="1:6" ht="57.6" x14ac:dyDescent="0.3">
      <c r="A18" s="36" t="s">
        <v>31</v>
      </c>
      <c r="B18" s="37" t="s">
        <v>32</v>
      </c>
      <c r="C18" s="37" t="s">
        <v>33</v>
      </c>
      <c r="D18" s="38">
        <v>0.5</v>
      </c>
      <c r="E18" s="20">
        <v>1925</v>
      </c>
      <c r="F18" s="20">
        <v>963</v>
      </c>
    </row>
    <row r="19" spans="1:6" ht="59.25" customHeight="1" x14ac:dyDescent="0.3">
      <c r="A19" s="36" t="s">
        <v>34</v>
      </c>
      <c r="B19" s="37" t="s">
        <v>32</v>
      </c>
      <c r="C19" s="37" t="s">
        <v>33</v>
      </c>
      <c r="D19" s="38">
        <v>1</v>
      </c>
      <c r="E19" s="20">
        <v>1760</v>
      </c>
      <c r="F19" s="20">
        <f>D19*E19</f>
        <v>1760</v>
      </c>
    </row>
    <row r="20" spans="1:6" ht="61.5" customHeight="1" x14ac:dyDescent="0.3">
      <c r="A20" s="36" t="s">
        <v>35</v>
      </c>
      <c r="B20" s="37" t="s">
        <v>36</v>
      </c>
      <c r="C20" s="37" t="s">
        <v>33</v>
      </c>
      <c r="D20" s="38">
        <v>2</v>
      </c>
      <c r="E20" s="20">
        <v>1210</v>
      </c>
      <c r="F20" s="20">
        <f>E20*D20</f>
        <v>2420</v>
      </c>
    </row>
    <row r="21" spans="1:6" ht="63.75" customHeight="1" x14ac:dyDescent="0.3">
      <c r="A21" s="36" t="s">
        <v>37</v>
      </c>
      <c r="B21" s="37" t="s">
        <v>38</v>
      </c>
      <c r="C21" s="37" t="s">
        <v>33</v>
      </c>
      <c r="D21" s="38">
        <v>0.5</v>
      </c>
      <c r="E21" s="20">
        <v>1210</v>
      </c>
      <c r="F21" s="20">
        <f>E21*D21</f>
        <v>605</v>
      </c>
    </row>
    <row r="22" spans="1:6" ht="30.75" customHeight="1" x14ac:dyDescent="0.3">
      <c r="A22" s="36" t="s">
        <v>39</v>
      </c>
      <c r="B22" s="37" t="s">
        <v>40</v>
      </c>
      <c r="C22" s="37" t="s">
        <v>22</v>
      </c>
      <c r="D22" s="38">
        <v>1</v>
      </c>
      <c r="E22" s="20">
        <f>F22/D22</f>
        <v>6600</v>
      </c>
      <c r="F22" s="20">
        <v>6600</v>
      </c>
    </row>
    <row r="23" spans="1:6" ht="93" customHeight="1" x14ac:dyDescent="0.3">
      <c r="A23" s="36" t="s">
        <v>41</v>
      </c>
      <c r="B23" s="37" t="s">
        <v>42</v>
      </c>
      <c r="C23" s="37" t="s">
        <v>22</v>
      </c>
      <c r="D23" s="38">
        <v>2</v>
      </c>
      <c r="E23" s="20">
        <f>F23/D23</f>
        <v>3575</v>
      </c>
      <c r="F23" s="20">
        <v>7150</v>
      </c>
    </row>
    <row r="24" spans="1:6" ht="151.5" customHeight="1" x14ac:dyDescent="0.3">
      <c r="A24" s="36" t="s">
        <v>43</v>
      </c>
      <c r="B24" s="37" t="s">
        <v>42</v>
      </c>
      <c r="C24" s="37" t="s">
        <v>22</v>
      </c>
      <c r="D24" s="38">
        <v>1</v>
      </c>
      <c r="E24" s="20">
        <f>F24/D24</f>
        <v>14875</v>
      </c>
      <c r="F24" s="20">
        <v>14875</v>
      </c>
    </row>
    <row r="25" spans="1:6" ht="19.5" customHeight="1" x14ac:dyDescent="0.3">
      <c r="A25" s="39" t="s">
        <v>44</v>
      </c>
      <c r="B25" s="40"/>
      <c r="C25" s="41"/>
      <c r="D25" s="41"/>
      <c r="E25" s="42"/>
      <c r="F25" s="42">
        <f>F18+F19+F20+F21+F22+F23+F24</f>
        <v>34373</v>
      </c>
    </row>
    <row r="26" spans="1:6" x14ac:dyDescent="0.3">
      <c r="A26" s="43"/>
      <c r="B26" s="44"/>
      <c r="C26" s="44"/>
      <c r="D26" s="44"/>
      <c r="E26" s="45"/>
      <c r="F26" s="44"/>
    </row>
    <row r="28" spans="1:6" x14ac:dyDescent="0.3">
      <c r="A28" s="46"/>
    </row>
    <row r="31" spans="1:6" x14ac:dyDescent="0.3">
      <c r="A31" s="46"/>
    </row>
  </sheetData>
  <mergeCells count="13">
    <mergeCell ref="C14:D14"/>
    <mergeCell ref="A16:F16"/>
    <mergeCell ref="C7:D7"/>
    <mergeCell ref="C8:D8"/>
    <mergeCell ref="C9:D9"/>
    <mergeCell ref="C10:D10"/>
    <mergeCell ref="C12:D12"/>
    <mergeCell ref="C13:D13"/>
    <mergeCell ref="A1:I1"/>
    <mergeCell ref="C3:D3"/>
    <mergeCell ref="A4:F4"/>
    <mergeCell ref="C5:D5"/>
    <mergeCell ref="C6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2020-05-13T09:53:52Z</dcterms:created>
  <dcterms:modified xsi:type="dcterms:W3CDTF">2020-05-13T09:55:42Z</dcterms:modified>
</cp:coreProperties>
</file>