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6" i="1" l="1"/>
  <c r="E34" i="1"/>
  <c r="E32" i="1"/>
  <c r="E31" i="1"/>
  <c r="E30" i="1"/>
  <c r="E26" i="1"/>
  <c r="F23" i="1"/>
  <c r="E22" i="1"/>
  <c r="F21" i="1"/>
  <c r="E20" i="1"/>
  <c r="F19" i="1"/>
  <c r="F18" i="1"/>
  <c r="E14" i="1"/>
  <c r="F13" i="1"/>
  <c r="F12" i="1"/>
  <c r="F11" i="1"/>
  <c r="E10" i="1"/>
  <c r="F8" i="1"/>
  <c r="F7" i="1"/>
  <c r="F6" i="1"/>
  <c r="F5" i="1"/>
  <c r="F4" i="1"/>
  <c r="F10" i="1" s="1"/>
  <c r="F14" i="1" l="1"/>
  <c r="F15" i="1" s="1"/>
  <c r="F37" i="1"/>
</calcChain>
</file>

<file path=xl/sharedStrings.xml><?xml version="1.0" encoding="utf-8"?>
<sst xmlns="http://schemas.openxmlformats.org/spreadsheetml/2006/main" count="105" uniqueCount="71">
  <si>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</si>
  <si>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</si>
  <si>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</si>
  <si>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</si>
  <si>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</si>
  <si>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- 3838,1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</si>
  <si>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</si>
  <si>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</si>
  <si>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</si>
  <si>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с 01.01.2019 г. по 30.06.2019 г. - 3,66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- 3,90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</si>
  <si>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Аварийно-диспетчерская служба </t>
  </si>
  <si>
    <t>руб./ м2</t>
  </si>
  <si>
    <r>
      <t>с 01.01.2019 г. по 30.06.2019 г. - 2,12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- 2,30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</si>
  <si>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- 445 кв.м.                                         </t>
  </si>
  <si>
    <t xml:space="preserve">ежедневно    </t>
  </si>
  <si>
    <r>
      <t>с 01.01.2019 г. по 30.06.2019 г. - 2,65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- 3,00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</si>
  <si>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Содержание придомовой территории 1 класса - 726 кв.м., газон - 780 кв.м. </t>
  </si>
  <si>
    <t>6 раз в неделю</t>
  </si>
  <si>
    <r>
      <t>с 01.01.2019 г. по 30.06.2019 г. - 2,66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- 3,01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</si>
  <si>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</si>
  <si>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</si>
  <si>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</si>
  <si>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</si>
  <si>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>Итого по содержанию:</t>
  </si>
  <si>
    <t>Электроснабжение на ОДН</t>
  </si>
  <si>
    <t>Водоснабжение на ОДН</t>
  </si>
  <si>
    <t xml:space="preserve">Водоотведение за ОДН </t>
  </si>
  <si>
    <t>Итого по ОДН:</t>
  </si>
  <si>
    <t>Итого по содержанию и ОДН:</t>
  </si>
  <si>
    <t xml:space="preserve">                                    </t>
  </si>
  <si>
    <t>РЕМОНТ ОБЩЕГО ИМУЩЕСТВА</t>
  </si>
  <si>
    <t xml:space="preserve">Фактический объем выполненных работ </t>
  </si>
  <si>
    <t>Очистка проезжей части придомовой территории напротив подъездов №№ 1,2 , вход в магазин со стороны ул. Горького с применением экскаватора-погрузчика по уборке территории от снега</t>
  </si>
  <si>
    <t>январь 2019 г. (03.01.2019 г.)</t>
  </si>
  <si>
    <t>час</t>
  </si>
  <si>
    <t>январь 2019 г. (09.041.2019 г.)</t>
  </si>
  <si>
    <t>Замена аварийного участка системы ливневой канализации диам. 110 мм в подвальном помещении подъезда № 2</t>
  </si>
  <si>
    <t>январь 2019 г.</t>
  </si>
  <si>
    <t>м.п.</t>
  </si>
  <si>
    <t>Февраль 2019 г. ( 12.02.2019 г.)</t>
  </si>
  <si>
    <t>Замена неисправных конторольно-измерительных приборов (манометров) в ИТП</t>
  </si>
  <si>
    <t xml:space="preserve">февраль 2019 г.  </t>
  </si>
  <si>
    <t xml:space="preserve">шт. </t>
  </si>
  <si>
    <t>Очистка придомовой территории от снега и наледи с использование экскаватора-погрузчика</t>
  </si>
  <si>
    <t>март 2019 г.</t>
  </si>
  <si>
    <t>Пересчет в цены локальных смет по ремонту дворовой территории ж/д 13 по ул. Кирова для включения в муниципальную программу "Комфортная городская среда" на 2020 г.</t>
  </si>
  <si>
    <t>май 2019 г.</t>
  </si>
  <si>
    <t>шт.</t>
  </si>
  <si>
    <t>Ремонт системы ПЗУ (замена кнопки выхода) подъезд № 1</t>
  </si>
  <si>
    <t>июнь 2019 г.</t>
  </si>
  <si>
    <t>Обработка фасада универсальной проникающей гидроизоляцией по ранее оштукатуренным кирпичным стенам кв. № 4,10.</t>
  </si>
  <si>
    <t>август 2019 г.</t>
  </si>
  <si>
    <r>
      <t>м</t>
    </r>
    <r>
      <rPr>
        <vertAlign val="superscript"/>
        <sz val="12"/>
        <color theme="1"/>
        <rFont val="Calibri"/>
        <family val="2"/>
        <charset val="204"/>
        <scheme val="minor"/>
      </rPr>
      <t>2</t>
    </r>
  </si>
  <si>
    <t>Перерасчет локальной сметы по ремонту асфальтирования придомовой территории для включения в муниципальную программу "Комфортная городская среда" на 2019 г.</t>
  </si>
  <si>
    <t>сентябрь    2019 г.</t>
  </si>
  <si>
    <t xml:space="preserve">расчет </t>
  </si>
  <si>
    <t>Осуществление технического надзора за асфальтированием придомовой территории многоквартирного жилого дома по адресу: г. Сортавала, ул. Кирова, 13, на основанияя Акта сдачи-приемки выполненнных работ № 1 от 03.09.2019, согласно п.3.1 Договора № 56 от 13.08.2019 г.</t>
  </si>
  <si>
    <t>Изготовление и установка металлических дверей в подъезде № 1 на 5 этаже</t>
  </si>
  <si>
    <t>Частичная замена стояка системы канализации диам. 50 мм в помещении Военкомата</t>
  </si>
  <si>
    <t xml:space="preserve">Планировка придомовой территории </t>
  </si>
  <si>
    <t>октябрь 2019 г.</t>
  </si>
  <si>
    <t>Замена аварийного участка стояка ХВС кв. №34</t>
  </si>
  <si>
    <t>Приобретение материалов для выполнения работ по Комфортной городской среды  по ремонту освещения на придомовой территории во дворе дома</t>
  </si>
  <si>
    <t>раз</t>
  </si>
  <si>
    <t>Ремонт кровельного покрытия козырька лоджии наплавляемыми рулонным материалом в один слой кв. № 45</t>
  </si>
  <si>
    <t>ноябрь 2019 г.</t>
  </si>
  <si>
    <t>Ведение банковского счета по программе "Формирование комфортнорй городской среды"</t>
  </si>
  <si>
    <t>декабрь           2019 г.</t>
  </si>
  <si>
    <t>Частичная замена аварийного участка стояка ливневой канализации (водостока) в чердачном помещении над кв. № 21</t>
  </si>
  <si>
    <t>Итого по ремонту:</t>
  </si>
  <si>
    <t>Отчет о выполнении договора управления многоквартирным домом                                                      № 13 по ул.Кирова, г.Сортавала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</si>
</sst>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horizontal="center" vertical="distributed" wrapText="1"/>
    </xf>
    <xf numFmtId="2" fontId="0" fillId="0" borderId="0" xfId="0" applyNumberFormat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2" fontId="8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50;&#1080;&#1088;&#1086;&#1074;&#1072;,%201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 г."/>
      <sheetName val="февраль 2017г."/>
      <sheetName val="март 2017 г."/>
      <sheetName val="апрель 2017 г."/>
      <sheetName val="май 2017 г."/>
      <sheetName val="июнь 2017 г."/>
      <sheetName val="июль 2017 г. "/>
      <sheetName val="август 2017 г. 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сравнение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7816.9420000000009</v>
          </cell>
        </row>
        <row r="12">
          <cell r="F12">
            <v>76.76100000000001</v>
          </cell>
        </row>
        <row r="14">
          <cell r="F14">
            <v>1919.0250000000001</v>
          </cell>
        </row>
        <row r="15">
          <cell r="F15">
            <v>4874.3235000000004</v>
          </cell>
        </row>
        <row r="16">
          <cell r="F16">
            <v>3147.201</v>
          </cell>
        </row>
      </sheetData>
      <sheetData sheetId="41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7816.9420000000009</v>
          </cell>
        </row>
        <row r="12">
          <cell r="F12">
            <v>76.76100000000001</v>
          </cell>
        </row>
        <row r="14">
          <cell r="F14">
            <v>2072.5740000000001</v>
          </cell>
        </row>
        <row r="15">
          <cell r="F15">
            <v>5104.6729999999998</v>
          </cell>
        </row>
        <row r="16">
          <cell r="F16">
            <v>3262.895</v>
          </cell>
        </row>
      </sheetData>
      <sheetData sheetId="42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7816.9420000000009</v>
          </cell>
        </row>
        <row r="12">
          <cell r="F12">
            <v>76.76100000000001</v>
          </cell>
        </row>
        <row r="14">
          <cell r="F14">
            <v>1381.7159999999999</v>
          </cell>
        </row>
        <row r="15">
          <cell r="F15">
            <v>3684.5759999999996</v>
          </cell>
        </row>
        <row r="16">
          <cell r="F16">
            <v>2379.9939999999997</v>
          </cell>
        </row>
      </sheetData>
      <sheetData sheetId="43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-2296.64</v>
          </cell>
        </row>
        <row r="12">
          <cell r="F12">
            <v>7816.9420000000009</v>
          </cell>
        </row>
        <row r="13">
          <cell r="F13">
            <v>76.76100000000001</v>
          </cell>
        </row>
        <row r="15">
          <cell r="F15">
            <v>1074.6680000000001</v>
          </cell>
        </row>
        <row r="16">
          <cell r="F16">
            <v>4337.0529999999999</v>
          </cell>
        </row>
        <row r="17">
          <cell r="F17">
            <v>2802.2509999999997</v>
          </cell>
        </row>
      </sheetData>
      <sheetData sheetId="44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7816.9420000000009</v>
          </cell>
        </row>
        <row r="12">
          <cell r="F12">
            <v>76.76100000000001</v>
          </cell>
        </row>
        <row r="14">
          <cell r="F14">
            <v>767.62</v>
          </cell>
        </row>
        <row r="15">
          <cell r="F15">
            <v>3991.6240000000003</v>
          </cell>
        </row>
        <row r="16">
          <cell r="F16">
            <v>2571.9290000000001</v>
          </cell>
        </row>
      </sheetData>
      <sheetData sheetId="45">
        <row r="8">
          <cell r="F8">
            <v>14047.263000000001</v>
          </cell>
        </row>
        <row r="9">
          <cell r="F9">
            <v>8136.6660000000011</v>
          </cell>
        </row>
        <row r="10">
          <cell r="F10">
            <v>7787.5550000000003</v>
          </cell>
        </row>
        <row r="11">
          <cell r="F11">
            <v>7816.9420000000009</v>
          </cell>
        </row>
        <row r="12">
          <cell r="F12">
            <v>76.76100000000001</v>
          </cell>
        </row>
        <row r="15">
          <cell r="F15">
            <v>2686.6699999999996</v>
          </cell>
        </row>
        <row r="16">
          <cell r="F16">
            <v>5258.1970000000001</v>
          </cell>
        </row>
        <row r="17">
          <cell r="F17">
            <v>3378.056</v>
          </cell>
        </row>
      </sheetData>
      <sheetData sheetId="46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8845.487000000001</v>
          </cell>
        </row>
        <row r="12">
          <cell r="F12">
            <v>76.76100000000001</v>
          </cell>
        </row>
        <row r="14">
          <cell r="F14">
            <v>2533.1460000000002</v>
          </cell>
        </row>
        <row r="15">
          <cell r="F15">
            <v>8789.2489999999998</v>
          </cell>
        </row>
        <row r="16">
          <cell r="F16">
            <v>5911.598</v>
          </cell>
        </row>
      </sheetData>
      <sheetData sheetId="47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8845.487000000001</v>
          </cell>
        </row>
        <row r="12">
          <cell r="F12">
            <v>76.76100000000001</v>
          </cell>
        </row>
        <row r="14">
          <cell r="F14">
            <v>2955.337</v>
          </cell>
        </row>
        <row r="15">
          <cell r="F15">
            <v>10094.203</v>
          </cell>
        </row>
        <row r="16">
          <cell r="F16">
            <v>6755.0559999999996</v>
          </cell>
        </row>
      </sheetData>
      <sheetData sheetId="48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8845.487000000001</v>
          </cell>
        </row>
        <row r="12">
          <cell r="F12">
            <v>76.76100000000001</v>
          </cell>
        </row>
        <row r="14">
          <cell r="F14">
            <v>1612.002</v>
          </cell>
        </row>
        <row r="15">
          <cell r="F15">
            <v>2341.241</v>
          </cell>
        </row>
        <row r="16">
          <cell r="F16">
            <v>1573.6209999999999</v>
          </cell>
        </row>
      </sheetData>
      <sheetData sheetId="49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8845.487000000001</v>
          </cell>
        </row>
        <row r="12">
          <cell r="F12">
            <v>76.76100000000001</v>
          </cell>
        </row>
        <row r="14">
          <cell r="F14">
            <v>3070.48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50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8845.487000000001</v>
          </cell>
        </row>
        <row r="12">
          <cell r="F12">
            <v>76.76100000000001</v>
          </cell>
        </row>
        <row r="14">
          <cell r="F14">
            <v>1458.4780000000001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51">
        <row r="8">
          <cell r="F8">
            <v>15091.305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9657.5849999999991</v>
          </cell>
        </row>
        <row r="12">
          <cell r="F12">
            <v>4856.49</v>
          </cell>
        </row>
        <row r="13">
          <cell r="F13">
            <v>76.76100000000001</v>
          </cell>
        </row>
        <row r="15">
          <cell r="F15">
            <v>7473.04</v>
          </cell>
        </row>
        <row r="16">
          <cell r="F16">
            <v>12435.47</v>
          </cell>
        </row>
        <row r="17">
          <cell r="F17">
            <v>7715.77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3" workbookViewId="0">
      <selection activeCell="E17" sqref="E17"/>
    </sheetView>
  </sheetViews>
  <sheetFormatPr defaultRowHeight="14.4" x14ac:dyDescent="0.3"/>
  <cols>
    <col min="1" max="1" width="26.6640625" customWidth="1"/>
    <col min="2" max="2" width="14.5546875" customWidth="1"/>
    <col min="3" max="3" width="9.44140625" customWidth="1"/>
    <col min="4" max="4" width="8.44140625" customWidth="1"/>
    <col min="5" max="5" width="15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1" customWidth="1"/>
    <col min="13" max="14" width="9.5546875" bestFit="1" customWidth="1"/>
  </cols>
  <sheetData>
    <row r="1" spans="1:14" ht="42" customHeight="1" x14ac:dyDescent="0.3">
      <c r="A1" s="1" t="s">
        <v>70</v>
      </c>
      <c r="B1" s="1"/>
      <c r="C1" s="1"/>
      <c r="D1" s="1"/>
      <c r="E1" s="1"/>
      <c r="F1" s="1"/>
      <c r="G1" s="1"/>
      <c r="H1" s="1"/>
      <c r="I1" s="1"/>
    </row>
    <row r="2" spans="1:14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4" ht="21" customHeight="1" x14ac:dyDescent="0.3">
      <c r="A3" s="5" t="s">
        <v>5</v>
      </c>
      <c r="B3" s="6"/>
      <c r="C3" s="6"/>
      <c r="D3" s="6"/>
      <c r="E3" s="6"/>
      <c r="F3" s="7"/>
    </row>
    <row r="4" spans="1:14" ht="114.75" customHeight="1" x14ac:dyDescent="0.3">
      <c r="A4" s="8" t="s">
        <v>6</v>
      </c>
      <c r="B4" s="9" t="s">
        <v>7</v>
      </c>
      <c r="C4" s="10" t="s">
        <v>8</v>
      </c>
      <c r="D4" s="11"/>
      <c r="E4" s="12" t="s">
        <v>9</v>
      </c>
      <c r="F4" s="13">
        <f>'[1]январь 2019 г.'!F8+'[1]февраль 2019 г.'!F8+'[1]март 2019 г.'!F8+'[1]апрель 2019 г.'!F8+'[1]май 2019 г.'!F8+'[1]июнь 2019 г.'!F8+'[1]июль 2019 г.'!F8+'[1]август 2019 г.'!F8+'[1]сентябрь 2019 г.'!F8+'[1]октябрь 2019 г.'!F8+'[1]ноябрь 2019г.'!F8+'[1]декабрь 2019 г.'!F8</f>
        <v>174216.85800000001</v>
      </c>
    </row>
    <row r="5" spans="1:14" ht="98.25" customHeight="1" x14ac:dyDescent="0.3">
      <c r="A5" s="14" t="s">
        <v>10</v>
      </c>
      <c r="B5" s="9" t="s">
        <v>7</v>
      </c>
      <c r="C5" s="10" t="s">
        <v>11</v>
      </c>
      <c r="D5" s="11"/>
      <c r="E5" s="12" t="s">
        <v>12</v>
      </c>
      <c r="F5" s="15">
        <f>'[1]январь 2019 г.'!F9+'[1]февраль 2019 г.'!F9+'[1]март 2019 г.'!F9+'[1]апрель 2019 г.'!F9+'[1]май 2019 г.'!F9+'[1]июнь 2019 г.'!F9+'[1]июль 2019 г.'!F9+'[1]август 2019 г.'!F9+'[1]сентябрь 2019 г.'!F9+'[1]октябрь 2019 г.'!F9+'[1]ноябрь 2019г.'!F9+'[1]декабрь 2019 г.'!F9</f>
        <v>101785.086</v>
      </c>
    </row>
    <row r="6" spans="1:14" ht="99" customHeight="1" x14ac:dyDescent="0.3">
      <c r="A6" s="16" t="s">
        <v>13</v>
      </c>
      <c r="B6" s="17" t="s">
        <v>14</v>
      </c>
      <c r="C6" s="10" t="s">
        <v>8</v>
      </c>
      <c r="D6" s="11"/>
      <c r="E6" s="12" t="s">
        <v>15</v>
      </c>
      <c r="F6" s="18">
        <f>'[1]январь 2019 г.'!F10+'[1]февраль 2019 г.'!F10+'[1]март 2019 г.'!F10+'[1]апрель 2019 г.'!F10+'[1]апрель 2019 г.'!F11+'[1]май 2019 г.'!F10+'[1]июнь 2019 г.'!F10+'[1]июль 2019 г.'!F10+'[1]август 2019 г.'!F10+'[1]сентябрь 2019 г.'!F10+'[1]октябрь 2019 г.'!F10+'[1]ноябрь 2019г.'!F10+'[1]декабрь 2019 г.'!F10</f>
        <v>97325.290000000023</v>
      </c>
      <c r="M6" s="19"/>
      <c r="N6" s="19"/>
    </row>
    <row r="7" spans="1:14" ht="93" customHeight="1" x14ac:dyDescent="0.3">
      <c r="A7" s="14" t="s">
        <v>16</v>
      </c>
      <c r="B7" s="20" t="s">
        <v>17</v>
      </c>
      <c r="C7" s="10" t="s">
        <v>8</v>
      </c>
      <c r="D7" s="11"/>
      <c r="E7" s="12" t="s">
        <v>18</v>
      </c>
      <c r="F7" s="12">
        <f>'[1]январь 2019 г.'!F11+'[1]февраль 2019 г.'!F11+'[1]март 2019 г.'!F11+'[1]апрель 2019 г.'!F12+'[1]май 2019 г.'!F11+'[1]июнь 2019 г.'!F11+'[1]июль 2019 г.'!F11+'[1]август 2019 г.'!F11+'[1]сентябрь 2019 г.'!F11+'[1]октябрь 2019 г.'!F11+'[1]ноябрь 2019г.'!F11+'[1]декабрь 2019 г.'!F11+'[1]декабрь 2019 г.'!F12</f>
        <v>105643.162</v>
      </c>
    </row>
    <row r="8" spans="1:14" ht="27" customHeight="1" x14ac:dyDescent="0.3">
      <c r="A8" s="21" t="s">
        <v>19</v>
      </c>
      <c r="B8" s="22" t="s">
        <v>20</v>
      </c>
      <c r="C8" s="10" t="s">
        <v>8</v>
      </c>
      <c r="D8" s="11"/>
      <c r="E8" s="23">
        <v>0.02</v>
      </c>
      <c r="F8" s="23">
        <f>'[1]январь 2019 г.'!F12+'[1]февраль 2019 г.'!F12+'[1]март 2019 г.'!F12+'[1]апрель 2019 г.'!F13+'[1]май 2019 г.'!F12+'[1]июнь 2019 г.'!F12+'[1]июль 2019 г.'!F12+'[1]август 2019 г.'!F12+'[1]сентябрь 2019 г.'!F12+'[1]октябрь 2019 г.'!F12+'[1]ноябрь 2019г.'!F12+'[1]декабрь 2019 г.'!F13</f>
        <v>921.13199999999995</v>
      </c>
    </row>
    <row r="9" spans="1:14" ht="60" customHeight="1" x14ac:dyDescent="0.3">
      <c r="A9" s="14" t="s">
        <v>21</v>
      </c>
      <c r="B9" s="24" t="s">
        <v>22</v>
      </c>
      <c r="C9" s="25"/>
      <c r="D9" s="25"/>
      <c r="E9" s="13"/>
      <c r="F9" s="13">
        <v>2800</v>
      </c>
    </row>
    <row r="10" spans="1:14" ht="18.75" customHeight="1" x14ac:dyDescent="0.3">
      <c r="A10" s="26" t="s">
        <v>23</v>
      </c>
      <c r="B10" s="26"/>
      <c r="C10" s="26"/>
      <c r="D10" s="27"/>
      <c r="E10" s="28">
        <f>SUM(E4:E8)</f>
        <v>0.02</v>
      </c>
      <c r="F10" s="28">
        <f>SUM(F4:F9)</f>
        <v>482691.52800000005</v>
      </c>
    </row>
    <row r="11" spans="1:14" ht="16.5" customHeight="1" x14ac:dyDescent="0.3">
      <c r="A11" s="29" t="s">
        <v>24</v>
      </c>
      <c r="B11" s="30" t="s">
        <v>20</v>
      </c>
      <c r="C11" s="31" t="s">
        <v>11</v>
      </c>
      <c r="D11" s="32"/>
      <c r="E11" s="23"/>
      <c r="F11" s="23">
        <f>'[1]январь 2019 г.'!F14+'[1]февраль 2019 г.'!F14+'[1]март 2019 г.'!F14+'[1]апрель 2019 г.'!F15+'[1]май 2019 г.'!F14+'[1]июнь 2019 г.'!F15+'[1]июль 2019 г.'!F14+'[1]август 2019 г.'!F14+'[1]сентябрь 2019 г.'!F14+'[1]октябрь 2019 г.'!F14+'[1]ноябрь 2019г.'!F14+'[1]декабрь 2019 г.'!F15</f>
        <v>29004.755999999998</v>
      </c>
    </row>
    <row r="12" spans="1:14" ht="16.5" customHeight="1" x14ac:dyDescent="0.3">
      <c r="A12" s="29" t="s">
        <v>25</v>
      </c>
      <c r="B12" s="30" t="s">
        <v>20</v>
      </c>
      <c r="C12" s="31" t="s">
        <v>11</v>
      </c>
      <c r="D12" s="32"/>
      <c r="E12" s="23"/>
      <c r="F12" s="23">
        <f>'[1]январь 2019 г.'!F15+'[1]февраль 2019 г.'!F15+'[1]март 2019 г.'!F15+'[1]апрель 2019 г.'!F16+'[1]май 2019 г.'!F15+'[1]июнь 2019 г.'!F16+'[1]июль 2019 г.'!F15+'[1]август 2019 г.'!F15+'[1]сентябрь 2019 г.'!F15+'[1]октябрь 2019 г.'!F15+'[1]ноябрь 2019г.'!F15+'[1]декабрь 2019 г.'!F16</f>
        <v>60910.609500000006</v>
      </c>
    </row>
    <row r="13" spans="1:14" ht="15.75" customHeight="1" x14ac:dyDescent="0.3">
      <c r="A13" s="29" t="s">
        <v>26</v>
      </c>
      <c r="B13" s="30" t="s">
        <v>20</v>
      </c>
      <c r="C13" s="31" t="s">
        <v>11</v>
      </c>
      <c r="D13" s="32"/>
      <c r="E13" s="23"/>
      <c r="F13" s="23">
        <f>'[1]январь 2019 г.'!F16+'[1]февраль 2019 г.'!F16+'[1]март 2019 г.'!F16+'[1]апрель 2019 г.'!F17+'[1]май 2019 г.'!F16+'[1]июнь 2019 г.'!F17+'[1]июль 2019 г.'!F16+'[1]август 2019 г.'!F16+'[1]сентябрь 2019 г.'!F16+'[1]октябрь 2019 г.'!F16+'[1]ноябрь 2019г.'!F16+'[1]декабрь 2019 г.'!F17</f>
        <v>39498.370999999999</v>
      </c>
    </row>
    <row r="14" spans="1:14" ht="15.75" customHeight="1" x14ac:dyDescent="0.3">
      <c r="A14" s="33" t="s">
        <v>27</v>
      </c>
      <c r="B14" s="33"/>
      <c r="C14" s="33"/>
      <c r="D14" s="33"/>
      <c r="E14" s="28">
        <f>SUM(E11:E13)</f>
        <v>0</v>
      </c>
      <c r="F14" s="28">
        <f>SUM(F11:F13)</f>
        <v>129413.7365</v>
      </c>
    </row>
    <row r="15" spans="1:14" ht="15" customHeight="1" x14ac:dyDescent="0.3">
      <c r="A15" s="33" t="s">
        <v>28</v>
      </c>
      <c r="B15" s="33"/>
      <c r="C15" s="33"/>
      <c r="D15" s="33"/>
      <c r="E15" s="33"/>
      <c r="F15" s="34">
        <f>F10+F14</f>
        <v>612105.26450000005</v>
      </c>
      <c r="K15" s="19"/>
      <c r="M15" t="s">
        <v>29</v>
      </c>
    </row>
    <row r="16" spans="1:14" ht="13.5" customHeight="1" x14ac:dyDescent="0.3">
      <c r="A16" s="35" t="s">
        <v>30</v>
      </c>
      <c r="B16" s="35"/>
      <c r="C16" s="35"/>
      <c r="D16" s="35"/>
      <c r="E16" s="35"/>
      <c r="F16" s="35"/>
    </row>
    <row r="17" spans="1:6" ht="129.75" customHeight="1" x14ac:dyDescent="0.3">
      <c r="A17" s="2" t="s">
        <v>0</v>
      </c>
      <c r="B17" s="2" t="s">
        <v>1</v>
      </c>
      <c r="C17" s="36" t="s">
        <v>2</v>
      </c>
      <c r="D17" s="37" t="s">
        <v>31</v>
      </c>
      <c r="E17" s="2" t="s">
        <v>3</v>
      </c>
      <c r="F17" s="2" t="s">
        <v>4</v>
      </c>
    </row>
    <row r="18" spans="1:6" ht="108" customHeight="1" x14ac:dyDescent="0.3">
      <c r="A18" s="38" t="s">
        <v>32</v>
      </c>
      <c r="B18" s="39" t="s">
        <v>33</v>
      </c>
      <c r="C18" s="40" t="s">
        <v>34</v>
      </c>
      <c r="D18" s="40">
        <v>0.5</v>
      </c>
      <c r="E18" s="41">
        <v>1925</v>
      </c>
      <c r="F18" s="42">
        <f>E18*D18</f>
        <v>962.5</v>
      </c>
    </row>
    <row r="19" spans="1:6" ht="108.75" customHeight="1" x14ac:dyDescent="0.3">
      <c r="A19" s="38" t="s">
        <v>32</v>
      </c>
      <c r="B19" s="39" t="s">
        <v>35</v>
      </c>
      <c r="C19" s="40" t="s">
        <v>34</v>
      </c>
      <c r="D19" s="40">
        <v>0.84</v>
      </c>
      <c r="E19" s="41">
        <v>1925</v>
      </c>
      <c r="F19" s="42">
        <f>E19*D19</f>
        <v>1617</v>
      </c>
    </row>
    <row r="20" spans="1:6" ht="74.25" customHeight="1" x14ac:dyDescent="0.3">
      <c r="A20" s="38" t="s">
        <v>36</v>
      </c>
      <c r="B20" s="39" t="s">
        <v>37</v>
      </c>
      <c r="C20" s="40" t="s">
        <v>38</v>
      </c>
      <c r="D20" s="40">
        <v>5.5</v>
      </c>
      <c r="E20" s="41">
        <f>F20/D20</f>
        <v>1070.5454545454545</v>
      </c>
      <c r="F20" s="42">
        <v>5888</v>
      </c>
    </row>
    <row r="21" spans="1:6" ht="106.5" customHeight="1" x14ac:dyDescent="0.3">
      <c r="A21" s="38" t="s">
        <v>32</v>
      </c>
      <c r="B21" s="39" t="s">
        <v>39</v>
      </c>
      <c r="C21" s="40" t="s">
        <v>34</v>
      </c>
      <c r="D21" s="40">
        <v>0.5</v>
      </c>
      <c r="E21" s="41">
        <v>1210</v>
      </c>
      <c r="F21" s="42">
        <f>D21*E21</f>
        <v>605</v>
      </c>
    </row>
    <row r="22" spans="1:6" ht="62.25" customHeight="1" x14ac:dyDescent="0.3">
      <c r="A22" s="43" t="s">
        <v>40</v>
      </c>
      <c r="B22" s="39" t="s">
        <v>41</v>
      </c>
      <c r="C22" s="40" t="s">
        <v>42</v>
      </c>
      <c r="D22" s="40">
        <v>3</v>
      </c>
      <c r="E22" s="41">
        <f>F22/D22</f>
        <v>471.33333333333331</v>
      </c>
      <c r="F22" s="42">
        <v>1414</v>
      </c>
    </row>
    <row r="23" spans="1:6" ht="65.25" customHeight="1" x14ac:dyDescent="0.3">
      <c r="A23" s="43" t="s">
        <v>43</v>
      </c>
      <c r="B23" s="39" t="s">
        <v>44</v>
      </c>
      <c r="C23" s="40" t="s">
        <v>34</v>
      </c>
      <c r="D23" s="40">
        <v>0.34</v>
      </c>
      <c r="E23" s="41">
        <v>1925</v>
      </c>
      <c r="F23" s="42">
        <f>E23*D23</f>
        <v>654.5</v>
      </c>
    </row>
    <row r="24" spans="1:6" ht="105" customHeight="1" x14ac:dyDescent="0.3">
      <c r="A24" s="43" t="s">
        <v>45</v>
      </c>
      <c r="B24" s="39" t="s">
        <v>46</v>
      </c>
      <c r="C24" s="40" t="s">
        <v>47</v>
      </c>
      <c r="D24" s="40">
        <v>1</v>
      </c>
      <c r="E24" s="41">
        <v>3300</v>
      </c>
      <c r="F24" s="42">
        <v>3300</v>
      </c>
    </row>
    <row r="25" spans="1:6" ht="33.75" customHeight="1" x14ac:dyDescent="0.3">
      <c r="A25" s="43" t="s">
        <v>48</v>
      </c>
      <c r="B25" s="39" t="s">
        <v>49</v>
      </c>
      <c r="C25" s="40" t="s">
        <v>47</v>
      </c>
      <c r="D25" s="40">
        <v>1</v>
      </c>
      <c r="E25" s="41">
        <v>1155</v>
      </c>
      <c r="F25" s="42">
        <v>1155</v>
      </c>
    </row>
    <row r="26" spans="1:6" ht="111" customHeight="1" x14ac:dyDescent="0.3">
      <c r="A26" s="43" t="s">
        <v>50</v>
      </c>
      <c r="B26" s="39" t="s">
        <v>51</v>
      </c>
      <c r="C26" s="40" t="s">
        <v>52</v>
      </c>
      <c r="D26" s="40">
        <v>62.2</v>
      </c>
      <c r="E26" s="41">
        <f>F26/D26</f>
        <v>651.52733118971059</v>
      </c>
      <c r="F26" s="42">
        <v>40525</v>
      </c>
    </row>
    <row r="27" spans="1:6" ht="121.5" customHeight="1" x14ac:dyDescent="0.3">
      <c r="A27" s="43" t="s">
        <v>53</v>
      </c>
      <c r="B27" s="39" t="s">
        <v>54</v>
      </c>
      <c r="C27" s="40" t="s">
        <v>55</v>
      </c>
      <c r="D27" s="40">
        <v>1</v>
      </c>
      <c r="E27" s="41">
        <v>1375</v>
      </c>
      <c r="F27" s="42">
        <v>1375</v>
      </c>
    </row>
    <row r="28" spans="1:6" ht="181.5" customHeight="1" x14ac:dyDescent="0.3">
      <c r="A28" s="43" t="s">
        <v>56</v>
      </c>
      <c r="B28" s="39" t="s">
        <v>54</v>
      </c>
      <c r="C28" s="40" t="s">
        <v>47</v>
      </c>
      <c r="D28" s="40">
        <v>1</v>
      </c>
      <c r="E28" s="41">
        <v>23494</v>
      </c>
      <c r="F28" s="42">
        <v>23494</v>
      </c>
    </row>
    <row r="29" spans="1:6" ht="51" customHeight="1" x14ac:dyDescent="0.3">
      <c r="A29" s="43" t="s">
        <v>57</v>
      </c>
      <c r="B29" s="39" t="s">
        <v>54</v>
      </c>
      <c r="C29" s="40" t="s">
        <v>47</v>
      </c>
      <c r="D29" s="40">
        <v>1</v>
      </c>
      <c r="E29" s="41">
        <v>7216</v>
      </c>
      <c r="F29" s="42">
        <v>7216</v>
      </c>
    </row>
    <row r="30" spans="1:6" ht="65.25" customHeight="1" x14ac:dyDescent="0.3">
      <c r="A30" s="43" t="s">
        <v>58</v>
      </c>
      <c r="B30" s="39" t="s">
        <v>54</v>
      </c>
      <c r="C30" s="40" t="s">
        <v>38</v>
      </c>
      <c r="D30" s="40">
        <v>2</v>
      </c>
      <c r="E30" s="41">
        <f>F30/D30</f>
        <v>909.5</v>
      </c>
      <c r="F30" s="42">
        <v>1819</v>
      </c>
    </row>
    <row r="31" spans="1:6" ht="33.75" customHeight="1" x14ac:dyDescent="0.3">
      <c r="A31" s="43" t="s">
        <v>59</v>
      </c>
      <c r="B31" s="39" t="s">
        <v>60</v>
      </c>
      <c r="C31" s="40" t="s">
        <v>34</v>
      </c>
      <c r="D31" s="40">
        <v>2.5</v>
      </c>
      <c r="E31" s="41">
        <f>F31/D31</f>
        <v>1980</v>
      </c>
      <c r="F31" s="42">
        <v>4950</v>
      </c>
    </row>
    <row r="32" spans="1:6" ht="39" customHeight="1" x14ac:dyDescent="0.3">
      <c r="A32" s="43" t="s">
        <v>61</v>
      </c>
      <c r="B32" s="39" t="s">
        <v>60</v>
      </c>
      <c r="C32" s="40" t="s">
        <v>38</v>
      </c>
      <c r="D32" s="40">
        <v>4</v>
      </c>
      <c r="E32" s="41">
        <f>F32/D32</f>
        <v>934.25</v>
      </c>
      <c r="F32" s="42">
        <v>3737</v>
      </c>
    </row>
    <row r="33" spans="1:11" ht="93.75" customHeight="1" x14ac:dyDescent="0.3">
      <c r="A33" s="43" t="s">
        <v>62</v>
      </c>
      <c r="B33" s="39" t="s">
        <v>60</v>
      </c>
      <c r="C33" s="40" t="s">
        <v>63</v>
      </c>
      <c r="D33" s="40">
        <v>1</v>
      </c>
      <c r="E33" s="41">
        <v>17318</v>
      </c>
      <c r="F33" s="42">
        <v>17319</v>
      </c>
      <c r="K33" s="44"/>
    </row>
    <row r="34" spans="1:11" ht="74.25" customHeight="1" x14ac:dyDescent="0.3">
      <c r="A34" s="43" t="s">
        <v>64</v>
      </c>
      <c r="B34" s="39" t="s">
        <v>65</v>
      </c>
      <c r="C34" s="40" t="s">
        <v>52</v>
      </c>
      <c r="D34" s="40">
        <v>8.25</v>
      </c>
      <c r="E34" s="41">
        <f>F34/D34</f>
        <v>876.12121212121212</v>
      </c>
      <c r="F34" s="42">
        <v>7228</v>
      </c>
      <c r="K34" s="44"/>
    </row>
    <row r="35" spans="1:11" ht="74.25" customHeight="1" x14ac:dyDescent="0.3">
      <c r="A35" s="43" t="s">
        <v>66</v>
      </c>
      <c r="B35" s="39" t="s">
        <v>67</v>
      </c>
      <c r="C35" s="40"/>
      <c r="D35" s="40">
        <v>1</v>
      </c>
      <c r="E35" s="42">
        <v>2189</v>
      </c>
      <c r="F35" s="42">
        <v>2189</v>
      </c>
      <c r="K35" s="44"/>
    </row>
    <row r="36" spans="1:11" ht="74.25" customHeight="1" x14ac:dyDescent="0.3">
      <c r="A36" s="43" t="s">
        <v>68</v>
      </c>
      <c r="B36" s="39" t="s">
        <v>67</v>
      </c>
      <c r="C36" s="40" t="s">
        <v>38</v>
      </c>
      <c r="D36" s="40">
        <v>5</v>
      </c>
      <c r="E36" s="42">
        <f>F36/D36</f>
        <v>1668.4</v>
      </c>
      <c r="F36" s="42">
        <v>8342</v>
      </c>
      <c r="K36" s="44"/>
    </row>
    <row r="37" spans="1:11" ht="14.25" customHeight="1" x14ac:dyDescent="0.3">
      <c r="A37" s="38" t="s">
        <v>69</v>
      </c>
      <c r="B37" s="30"/>
      <c r="C37" s="30"/>
      <c r="D37" s="30"/>
      <c r="E37" s="45"/>
      <c r="F37" s="46">
        <f>SUM(F18:F36)</f>
        <v>133790</v>
      </c>
      <c r="K37" s="19"/>
    </row>
    <row r="38" spans="1:11" ht="27" customHeight="1" x14ac:dyDescent="0.3">
      <c r="A38" s="47"/>
    </row>
  </sheetData>
  <mergeCells count="16">
    <mergeCell ref="C12:D12"/>
    <mergeCell ref="C13:D13"/>
    <mergeCell ref="A14:D14"/>
    <mergeCell ref="A15:E15"/>
    <mergeCell ref="A16:F16"/>
    <mergeCell ref="C6:D6"/>
    <mergeCell ref="C7:D7"/>
    <mergeCell ref="C8:D8"/>
    <mergeCell ref="C9:D9"/>
    <mergeCell ref="A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2020-05-13T08:45:30Z</dcterms:created>
  <dcterms:modified xsi:type="dcterms:W3CDTF">2020-05-13T08:47:56Z</dcterms:modified>
</cp:coreProperties>
</file>