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G35" i="1"/>
  <c r="F35"/>
  <c r="E35"/>
  <c r="D35"/>
  <c r="C35"/>
  <c r="C36" s="1"/>
  <c r="I33"/>
  <c r="H33"/>
  <c r="I32"/>
  <c r="H32"/>
  <c r="I31"/>
  <c r="H31"/>
  <c r="I30"/>
  <c r="H30"/>
  <c r="G28"/>
  <c r="F28"/>
  <c r="E28"/>
  <c r="D28"/>
  <c r="C28"/>
  <c r="H27"/>
  <c r="I26"/>
  <c r="I28" s="1"/>
  <c r="H26"/>
  <c r="H28" s="1"/>
  <c r="D24"/>
  <c r="C24"/>
  <c r="G21"/>
  <c r="F21"/>
  <c r="E21"/>
  <c r="I21" s="1"/>
  <c r="G19"/>
  <c r="E19"/>
  <c r="G17"/>
  <c r="F17"/>
  <c r="E17"/>
  <c r="G15"/>
  <c r="E15"/>
  <c r="F15" s="1"/>
  <c r="H15" s="1"/>
  <c r="I13"/>
  <c r="G13"/>
  <c r="E13"/>
  <c r="G11"/>
  <c r="E11"/>
  <c r="G9"/>
  <c r="E9"/>
  <c r="I9" s="1"/>
  <c r="I11" l="1"/>
  <c r="H9"/>
  <c r="H35"/>
  <c r="G24"/>
  <c r="G36" s="1"/>
  <c r="H11"/>
  <c r="I15"/>
  <c r="H17"/>
  <c r="F19"/>
  <c r="F24" s="1"/>
  <c r="F36" s="1"/>
  <c r="I35"/>
  <c r="I36" s="1"/>
  <c r="D36"/>
  <c r="I24"/>
  <c r="I19"/>
  <c r="H21"/>
  <c r="E24"/>
  <c r="E36" s="1"/>
  <c r="I17"/>
  <c r="H19" l="1"/>
  <c r="H24" s="1"/>
  <c r="H36" s="1"/>
</calcChain>
</file>

<file path=xl/sharedStrings.xml><?xml version="1.0" encoding="utf-8"?>
<sst xmlns="http://schemas.openxmlformats.org/spreadsheetml/2006/main" count="33" uniqueCount="30">
  <si>
    <t>Наименование</t>
  </si>
  <si>
    <t>денежные средства дома на начало периода (руб)  остаток (+), перерасход (-)</t>
  </si>
  <si>
    <t>начислено за отчетный период (руб)</t>
  </si>
  <si>
    <t>Израсходовано (руб)</t>
  </si>
  <si>
    <t>Содержание</t>
  </si>
  <si>
    <t>Капитальный ремонт</t>
  </si>
  <si>
    <t>Итого</t>
  </si>
  <si>
    <t xml:space="preserve">Водоснабжение </t>
  </si>
  <si>
    <t>Теплоснабжение</t>
  </si>
  <si>
    <t>Обращение с ТКО</t>
  </si>
  <si>
    <t>УТВЕРЖДАЮ</t>
  </si>
  <si>
    <t>Директор ООО УК "Эталон" _____________________Н.К.Дмитриева</t>
  </si>
  <si>
    <t>Информация о состоянии лицевого счета  д.№ 11  по ул.Лесная пгт.Хелюля г.Сортавала</t>
  </si>
  <si>
    <t>за период 01.01.2021-31.12.2021</t>
  </si>
  <si>
    <t xml:space="preserve"> (управление)</t>
  </si>
  <si>
    <t>Задолженность населения по оплате на нач.периода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</si>
  <si>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</si>
  <si>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</si>
  <si>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</si>
  <si>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- 1116 кв.м.</t>
  </si>
  <si>
    <t>Ремонт</t>
  </si>
  <si>
    <t>Управление</t>
  </si>
  <si>
    <t>ОДН водоснабж</t>
  </si>
  <si>
    <t>ОДН водоотв</t>
  </si>
  <si>
    <t>ОДН эл/сн</t>
  </si>
  <si>
    <t>Капитальный ремонт (ФКР) всего</t>
  </si>
  <si>
    <t>Банковские платежи (комиссии, проценты)</t>
  </si>
  <si>
    <t>Банковские услуги (%% и расходы)</t>
  </si>
  <si>
    <t>водоотведение</t>
  </si>
  <si>
    <t>ВСЕГО по ЖКУ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</si>
</sst>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2">
    <font>
      <sz val="11"/>
      <color theme="1"/>
      <name val="Calibri"/>
      <family val="2"/>
      <charset val="204"/>
      <scheme val="minor"/>
    </font>
    <font>
      <sz val="10"/>
      <color rgb="FF0000FF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9"/>
      <color rgb="FF0000FF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34" applyNumberFormat="0" applyAlignment="0" applyProtection="0"/>
    <xf numFmtId="0" fontId="6" fillId="22" borderId="35" applyNumberFormat="0" applyAlignment="0" applyProtection="0"/>
    <xf numFmtId="0" fontId="7" fillId="22" borderId="34" applyNumberFormat="0" applyAlignment="0" applyProtection="0"/>
    <xf numFmtId="164" fontId="2" fillId="0" borderId="0" applyFont="0" applyFill="0" applyBorder="0" applyAlignment="0" applyProtection="0"/>
    <xf numFmtId="0" fontId="8" fillId="0" borderId="36" applyNumberFormat="0" applyFill="0" applyAlignment="0" applyProtection="0"/>
    <xf numFmtId="0" fontId="9" fillId="0" borderId="37" applyNumberFormat="0" applyFill="0" applyAlignment="0" applyProtection="0"/>
    <xf numFmtId="0" fontId="10" fillId="0" borderId="3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39" applyNumberFormat="0" applyFill="0" applyAlignment="0" applyProtection="0"/>
    <xf numFmtId="0" fontId="12" fillId="23" borderId="40" applyNumberFormat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15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5" borderId="41" applyNumberFormat="0" applyFont="0" applyAlignment="0" applyProtection="0"/>
    <xf numFmtId="0" fontId="2" fillId="25" borderId="41" applyNumberFormat="0" applyFont="0" applyAlignment="0" applyProtection="0"/>
    <xf numFmtId="0" fontId="17" fillId="0" borderId="42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119">
    <xf numFmtId="0" fontId="0" fillId="0" borderId="0" xfId="0"/>
    <xf numFmtId="0" fontId="2" fillId="0" borderId="0" xfId="1"/>
    <xf numFmtId="0" fontId="1" fillId="0" borderId="0" xfId="1" applyFont="1"/>
    <xf numFmtId="0" fontId="1" fillId="0" borderId="0" xfId="1" applyFont="1" applyAlignment="1">
      <alignment horizontal="right"/>
    </xf>
    <xf numFmtId="0" fontId="20" fillId="0" borderId="0" xfId="1" applyFont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3" fillId="0" borderId="0" xfId="1" applyFont="1" applyAlignment="1">
      <alignment horizontal="right" wrapText="1"/>
    </xf>
    <xf numFmtId="0" fontId="24" fillId="0" borderId="4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2" fontId="24" fillId="0" borderId="0" xfId="1" applyNumberFormat="1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right" wrapText="1"/>
    </xf>
    <xf numFmtId="0" fontId="23" fillId="0" borderId="0" xfId="1" applyFont="1" applyAlignment="1">
      <alignment horizontal="right" wrapText="1"/>
    </xf>
    <xf numFmtId="0" fontId="25" fillId="0" borderId="14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left"/>
    </xf>
    <xf numFmtId="0" fontId="27" fillId="0" borderId="17" xfId="1" applyFont="1" applyBorder="1" applyAlignment="1">
      <alignment horizontal="left"/>
    </xf>
    <xf numFmtId="3" fontId="27" fillId="0" borderId="11" xfId="1" applyNumberFormat="1" applyFont="1" applyBorder="1" applyAlignment="1">
      <alignment horizontal="center"/>
    </xf>
    <xf numFmtId="3" fontId="27" fillId="3" borderId="17" xfId="1" applyNumberFormat="1" applyFont="1" applyFill="1" applyBorder="1" applyAlignment="1">
      <alignment horizontal="center"/>
    </xf>
    <xf numFmtId="1" fontId="27" fillId="0" borderId="11" xfId="1" applyNumberFormat="1" applyFont="1" applyBorder="1" applyAlignment="1">
      <alignment horizontal="center"/>
    </xf>
    <xf numFmtId="1" fontId="27" fillId="3" borderId="11" xfId="1" applyNumberFormat="1" applyFont="1" applyFill="1" applyBorder="1" applyAlignment="1">
      <alignment horizontal="center"/>
    </xf>
    <xf numFmtId="3" fontId="27" fillId="0" borderId="17" xfId="1" applyNumberFormat="1" applyFont="1" applyBorder="1" applyAlignment="1">
      <alignment horizontal="center"/>
    </xf>
    <xf numFmtId="2" fontId="27" fillId="0" borderId="0" xfId="1" applyNumberFormat="1" applyFont="1"/>
    <xf numFmtId="0" fontId="27" fillId="0" borderId="0" xfId="1" applyFont="1" applyFill="1" applyBorder="1" applyAlignment="1">
      <alignment horizontal="center" wrapText="1"/>
    </xf>
    <xf numFmtId="0" fontId="27" fillId="0" borderId="14" xfId="1" applyFont="1" applyBorder="1" applyAlignment="1">
      <alignment horizontal="left"/>
    </xf>
    <xf numFmtId="0" fontId="27" fillId="0" borderId="8" xfId="1" applyFont="1" applyBorder="1" applyAlignment="1">
      <alignment horizontal="left"/>
    </xf>
    <xf numFmtId="3" fontId="27" fillId="3" borderId="13" xfId="1" applyNumberFormat="1" applyFont="1" applyFill="1" applyBorder="1" applyAlignment="1">
      <alignment horizontal="center"/>
    </xf>
    <xf numFmtId="3" fontId="27" fillId="0" borderId="13" xfId="1" applyNumberFormat="1" applyFont="1" applyBorder="1" applyAlignment="1">
      <alignment horizontal="center"/>
    </xf>
    <xf numFmtId="1" fontId="27" fillId="0" borderId="6" xfId="1" applyNumberFormat="1" applyFont="1" applyBorder="1" applyAlignment="1">
      <alignment horizontal="center"/>
    </xf>
    <xf numFmtId="0" fontId="27" fillId="0" borderId="0" xfId="1" applyFont="1"/>
    <xf numFmtId="0" fontId="23" fillId="0" borderId="14" xfId="1" applyFont="1" applyBorder="1" applyAlignment="1">
      <alignment horizontal="left"/>
    </xf>
    <xf numFmtId="0" fontId="23" fillId="0" borderId="8" xfId="1" applyFont="1" applyBorder="1" applyAlignment="1">
      <alignment horizontal="left"/>
    </xf>
    <xf numFmtId="3" fontId="23" fillId="0" borderId="6" xfId="1" applyNumberFormat="1" applyFont="1" applyBorder="1" applyAlignment="1">
      <alignment horizontal="center"/>
    </xf>
    <xf numFmtId="3" fontId="23" fillId="3" borderId="17" xfId="1" applyNumberFormat="1" applyFont="1" applyFill="1" applyBorder="1" applyAlignment="1">
      <alignment horizontal="center"/>
    </xf>
    <xf numFmtId="1" fontId="23" fillId="0" borderId="6" xfId="1" applyNumberFormat="1" applyFont="1" applyBorder="1" applyAlignment="1">
      <alignment horizontal="center"/>
    </xf>
    <xf numFmtId="3" fontId="23" fillId="0" borderId="17" xfId="1" applyNumberFormat="1" applyFont="1" applyBorder="1" applyAlignment="1">
      <alignment horizontal="center"/>
    </xf>
    <xf numFmtId="0" fontId="27" fillId="0" borderId="18" xfId="1" applyFont="1" applyBorder="1" applyAlignment="1">
      <alignment horizontal="left"/>
    </xf>
    <xf numFmtId="0" fontId="27" fillId="0" borderId="13" xfId="1" applyFont="1" applyBorder="1" applyAlignment="1">
      <alignment horizontal="left"/>
    </xf>
    <xf numFmtId="3" fontId="23" fillId="0" borderId="13" xfId="1" applyNumberFormat="1" applyFont="1" applyBorder="1" applyAlignment="1">
      <alignment horizontal="center"/>
    </xf>
    <xf numFmtId="4" fontId="27" fillId="0" borderId="17" xfId="1" applyNumberFormat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0" fontId="27" fillId="0" borderId="14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3" fontId="27" fillId="0" borderId="6" xfId="1" applyNumberFormat="1" applyFont="1" applyBorder="1" applyAlignment="1">
      <alignment horizontal="center" vertical="center"/>
    </xf>
    <xf numFmtId="3" fontId="27" fillId="0" borderId="17" xfId="1" applyNumberFormat="1" applyFont="1" applyBorder="1" applyAlignment="1">
      <alignment horizontal="center" vertical="center"/>
    </xf>
    <xf numFmtId="1" fontId="27" fillId="0" borderId="6" xfId="1" applyNumberFormat="1" applyFont="1" applyBorder="1" applyAlignment="1">
      <alignment horizontal="center" vertical="center"/>
    </xf>
    <xf numFmtId="3" fontId="27" fillId="0" borderId="11" xfId="1" applyNumberFormat="1" applyFont="1" applyBorder="1" applyAlignment="1">
      <alignment horizontal="center" vertical="center"/>
    </xf>
    <xf numFmtId="2" fontId="23" fillId="0" borderId="0" xfId="1" applyNumberFormat="1" applyFont="1" applyFill="1" applyBorder="1"/>
    <xf numFmtId="2" fontId="28" fillId="0" borderId="14" xfId="1" applyNumberFormat="1" applyFont="1" applyBorder="1" applyAlignment="1">
      <alignment horizontal="left" wrapText="1"/>
    </xf>
    <xf numFmtId="2" fontId="29" fillId="0" borderId="8" xfId="0" applyNumberFormat="1" applyFont="1" applyBorder="1" applyAlignment="1">
      <alignment horizontal="left" wrapText="1"/>
    </xf>
    <xf numFmtId="3" fontId="27" fillId="0" borderId="19" xfId="1" applyNumberFormat="1" applyFont="1" applyBorder="1" applyAlignment="1">
      <alignment horizontal="center"/>
    </xf>
    <xf numFmtId="3" fontId="27" fillId="0" borderId="20" xfId="1" applyNumberFormat="1" applyFont="1" applyBorder="1" applyAlignment="1">
      <alignment horizontal="center"/>
    </xf>
    <xf numFmtId="1" fontId="27" fillId="0" borderId="19" xfId="1" applyNumberFormat="1" applyFont="1" applyBorder="1" applyAlignment="1">
      <alignment horizontal="center"/>
    </xf>
    <xf numFmtId="3" fontId="27" fillId="0" borderId="15" xfId="1" applyNumberFormat="1" applyFont="1" applyBorder="1" applyAlignment="1">
      <alignment horizontal="center"/>
    </xf>
    <xf numFmtId="0" fontId="28" fillId="0" borderId="43" xfId="1" applyFont="1" applyBorder="1" applyAlignment="1">
      <alignment horizontal="left" wrapText="1"/>
    </xf>
    <xf numFmtId="0" fontId="28" fillId="0" borderId="44" xfId="1" applyFont="1" applyBorder="1" applyAlignment="1">
      <alignment horizontal="left" wrapText="1"/>
    </xf>
    <xf numFmtId="3" fontId="23" fillId="0" borderId="19" xfId="1" applyNumberFormat="1" applyFont="1" applyBorder="1" applyAlignment="1">
      <alignment horizontal="center"/>
    </xf>
    <xf numFmtId="3" fontId="23" fillId="0" borderId="16" xfId="1" applyNumberFormat="1" applyFont="1" applyBorder="1" applyAlignment="1">
      <alignment horizontal="center"/>
    </xf>
    <xf numFmtId="1" fontId="27" fillId="0" borderId="19" xfId="1" applyNumberFormat="1" applyFont="1" applyBorder="1" applyAlignment="1">
      <alignment horizontal="center" vertical="center"/>
    </xf>
    <xf numFmtId="3" fontId="27" fillId="0" borderId="19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wrapText="1"/>
    </xf>
    <xf numFmtId="0" fontId="20" fillId="2" borderId="10" xfId="1" applyFont="1" applyFill="1" applyBorder="1" applyAlignment="1">
      <alignment horizontal="center" wrapText="1"/>
    </xf>
    <xf numFmtId="3" fontId="20" fillId="2" borderId="21" xfId="1" applyNumberFormat="1" applyFont="1" applyFill="1" applyBorder="1" applyAlignment="1">
      <alignment horizontal="center"/>
    </xf>
    <xf numFmtId="0" fontId="20" fillId="3" borderId="4" xfId="1" applyFont="1" applyFill="1" applyBorder="1" applyAlignment="1">
      <alignment horizontal="center"/>
    </xf>
    <xf numFmtId="0" fontId="20" fillId="3" borderId="5" xfId="1" applyFont="1" applyFill="1" applyBorder="1" applyAlignment="1">
      <alignment horizontal="center"/>
    </xf>
    <xf numFmtId="3" fontId="20" fillId="3" borderId="5" xfId="1" applyNumberFormat="1" applyFont="1" applyFill="1" applyBorder="1" applyAlignment="1">
      <alignment horizontal="center"/>
    </xf>
    <xf numFmtId="3" fontId="20" fillId="3" borderId="32" xfId="1" applyNumberFormat="1" applyFont="1" applyFill="1" applyBorder="1" applyAlignment="1">
      <alignment horizontal="center"/>
    </xf>
    <xf numFmtId="0" fontId="27" fillId="0" borderId="29" xfId="1" applyFont="1" applyBorder="1" applyAlignment="1">
      <alignment horizontal="left" wrapText="1"/>
    </xf>
    <xf numFmtId="0" fontId="27" fillId="0" borderId="28" xfId="1" applyFont="1" applyBorder="1" applyAlignment="1">
      <alignment horizontal="left" wrapText="1"/>
    </xf>
    <xf numFmtId="3" fontId="27" fillId="0" borderId="29" xfId="1" applyNumberFormat="1" applyFont="1" applyBorder="1" applyAlignment="1">
      <alignment horizontal="center"/>
    </xf>
    <xf numFmtId="0" fontId="20" fillId="2" borderId="6" xfId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3" fontId="20" fillId="2" borderId="6" xfId="1" applyNumberFormat="1" applyFont="1" applyFill="1" applyBorder="1" applyAlignment="1">
      <alignment horizontal="center"/>
    </xf>
    <xf numFmtId="3" fontId="2" fillId="0" borderId="0" xfId="1" applyNumberFormat="1"/>
    <xf numFmtId="0" fontId="20" fillId="0" borderId="45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3" fillId="0" borderId="46" xfId="1" applyFont="1" applyBorder="1" applyAlignment="1">
      <alignment horizontal="center"/>
    </xf>
    <xf numFmtId="0" fontId="27" fillId="0" borderId="47" xfId="1" applyFont="1" applyBorder="1" applyAlignment="1">
      <alignment horizontal="left" wrapText="1"/>
    </xf>
    <xf numFmtId="0" fontId="27" fillId="0" borderId="23" xfId="1" applyFont="1" applyBorder="1" applyAlignment="1">
      <alignment horizontal="left" wrapText="1"/>
    </xf>
    <xf numFmtId="3" fontId="27" fillId="0" borderId="2" xfId="1" applyNumberFormat="1" applyFont="1" applyBorder="1" applyAlignment="1">
      <alignment horizontal="center"/>
    </xf>
    <xf numFmtId="3" fontId="27" fillId="3" borderId="23" xfId="1" applyNumberFormat="1" applyFont="1" applyFill="1" applyBorder="1" applyAlignment="1">
      <alignment horizontal="center"/>
    </xf>
    <xf numFmtId="3" fontId="27" fillId="0" borderId="23" xfId="1" applyNumberFormat="1" applyFont="1" applyBorder="1" applyAlignment="1">
      <alignment horizontal="center"/>
    </xf>
    <xf numFmtId="0" fontId="27" fillId="0" borderId="18" xfId="1" applyFont="1" applyBorder="1" applyAlignment="1">
      <alignment horizontal="left" wrapText="1"/>
    </xf>
    <xf numFmtId="0" fontId="27" fillId="0" borderId="6" xfId="1" applyFont="1" applyBorder="1" applyAlignment="1">
      <alignment horizontal="left" wrapText="1"/>
    </xf>
    <xf numFmtId="3" fontId="27" fillId="3" borderId="6" xfId="1" applyNumberFormat="1" applyFont="1" applyFill="1" applyBorder="1" applyAlignment="1">
      <alignment horizontal="center"/>
    </xf>
    <xf numFmtId="0" fontId="27" fillId="0" borderId="6" xfId="1" applyFont="1" applyBorder="1" applyAlignment="1">
      <alignment horizontal="left"/>
    </xf>
    <xf numFmtId="0" fontId="23" fillId="0" borderId="30" xfId="1" applyFont="1" applyBorder="1" applyAlignment="1">
      <alignment horizontal="left"/>
    </xf>
    <xf numFmtId="0" fontId="23" fillId="0" borderId="26" xfId="1" applyFont="1" applyBorder="1" applyAlignment="1">
      <alignment horizontal="left"/>
    </xf>
    <xf numFmtId="3" fontId="23" fillId="0" borderId="26" xfId="1" applyNumberFormat="1" applyFont="1" applyBorder="1" applyAlignment="1">
      <alignment horizontal="center"/>
    </xf>
    <xf numFmtId="3" fontId="27" fillId="0" borderId="26" xfId="1" applyNumberFormat="1" applyFont="1" applyBorder="1" applyAlignment="1">
      <alignment horizontal="center"/>
    </xf>
    <xf numFmtId="3" fontId="23" fillId="0" borderId="27" xfId="1" applyNumberFormat="1" applyFont="1" applyBorder="1" applyAlignment="1">
      <alignment horizontal="center"/>
    </xf>
    <xf numFmtId="0" fontId="20" fillId="2" borderId="48" xfId="1" applyFont="1" applyFill="1" applyBorder="1" applyAlignment="1">
      <alignment horizontal="center"/>
    </xf>
    <xf numFmtId="0" fontId="20" fillId="2" borderId="31" xfId="1" applyFont="1" applyFill="1" applyBorder="1" applyAlignment="1">
      <alignment horizontal="center"/>
    </xf>
    <xf numFmtId="3" fontId="20" fillId="2" borderId="31" xfId="1" applyNumberFormat="1" applyFont="1" applyFill="1" applyBorder="1" applyAlignment="1">
      <alignment horizontal="center"/>
    </xf>
    <xf numFmtId="0" fontId="20" fillId="2" borderId="21" xfId="1" applyFont="1" applyFill="1" applyBorder="1" applyAlignment="1">
      <alignment horizontal="left"/>
    </xf>
    <xf numFmtId="0" fontId="20" fillId="2" borderId="22" xfId="1" applyFont="1" applyFill="1" applyBorder="1" applyAlignment="1">
      <alignment horizontal="left"/>
    </xf>
    <xf numFmtId="3" fontId="0" fillId="0" borderId="0" xfId="0" applyNumberFormat="1"/>
    <xf numFmtId="0" fontId="27" fillId="3" borderId="49" xfId="1" applyFont="1" applyFill="1" applyBorder="1" applyAlignment="1">
      <alignment horizontal="center" wrapText="1"/>
    </xf>
    <xf numFmtId="0" fontId="27" fillId="3" borderId="50" xfId="1" applyFont="1" applyFill="1" applyBorder="1" applyAlignment="1">
      <alignment horizontal="center" wrapText="1"/>
    </xf>
    <xf numFmtId="0" fontId="30" fillId="0" borderId="0" xfId="1" applyFont="1"/>
    <xf numFmtId="0" fontId="31" fillId="0" borderId="0" xfId="0" applyFont="1"/>
    <xf numFmtId="0" fontId="27" fillId="3" borderId="6" xfId="1" applyFont="1" applyFill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23" fillId="0" borderId="4" xfId="1" applyFont="1" applyBorder="1" applyAlignment="1">
      <alignment horizontal="left"/>
    </xf>
    <xf numFmtId="0" fontId="23" fillId="0" borderId="5" xfId="1" applyFont="1" applyBorder="1" applyAlignment="1">
      <alignment horizontal="left"/>
    </xf>
    <xf numFmtId="0" fontId="23" fillId="0" borderId="5" xfId="1" applyFont="1" applyBorder="1" applyAlignment="1"/>
    <xf numFmtId="0" fontId="23" fillId="0" borderId="32" xfId="1" applyFont="1" applyBorder="1" applyAlignment="1"/>
    <xf numFmtId="0" fontId="23" fillId="0" borderId="45" xfId="1" applyFont="1" applyBorder="1" applyAlignment="1"/>
    <xf numFmtId="0" fontId="23" fillId="0" borderId="0" xfId="1" applyFont="1" applyBorder="1" applyAlignment="1"/>
    <xf numFmtId="0" fontId="23" fillId="0" borderId="46" xfId="1" applyFont="1" applyBorder="1" applyAlignment="1"/>
    <xf numFmtId="0" fontId="23" fillId="0" borderId="24" xfId="1" applyFont="1" applyBorder="1" applyAlignment="1"/>
    <xf numFmtId="0" fontId="23" fillId="0" borderId="25" xfId="1" applyFont="1" applyBorder="1" applyAlignment="1"/>
    <xf numFmtId="0" fontId="23" fillId="0" borderId="33" xfId="1" applyFont="1" applyBorder="1" applyAlignmen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2021/&#1054;&#1054;&#1054;%20&#1059;&#1050;%20&#1069;&#1090;&#1072;&#1083;&#1086;&#1085;%202021%20(&#1075;&#1086;&#107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Х.Лес 11"/>
      <sheetName val="Х.Лес 13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7">
          <cell r="C17">
            <v>132859.79999999999</v>
          </cell>
          <cell r="F17">
            <v>109223.03999999999</v>
          </cell>
          <cell r="M17">
            <v>27900.000000000004</v>
          </cell>
          <cell r="R17">
            <v>7633.5300000000007</v>
          </cell>
          <cell r="S17">
            <v>1249.99</v>
          </cell>
          <cell r="T17">
            <v>1517.7499999999998</v>
          </cell>
        </row>
        <row r="33">
          <cell r="C33">
            <v>123504.66</v>
          </cell>
          <cell r="F33">
            <v>91765.79</v>
          </cell>
          <cell r="M33">
            <v>25911.690000000006</v>
          </cell>
          <cell r="R33">
            <v>7257.9100000000008</v>
          </cell>
          <cell r="S33">
            <v>1167.43</v>
          </cell>
          <cell r="T33">
            <v>1417.5399999999997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44"/>
  <sheetViews>
    <sheetView tabSelected="1" workbookViewId="0">
      <selection activeCell="K6" sqref="K6:L6"/>
    </sheetView>
  </sheetViews>
  <sheetFormatPr defaultRowHeight="15"/>
  <cols>
    <col min="2" max="2" width="8.85546875" customWidth="1"/>
    <col min="3" max="3" width="15" customWidth="1"/>
    <col min="4" max="4" width="14.140625" customWidth="1"/>
    <col min="5" max="5" width="16.5703125" customWidth="1"/>
    <col min="6" max="6" width="18.5703125" customWidth="1"/>
    <col min="7" max="7" width="15.140625" customWidth="1"/>
    <col min="8" max="8" width="16.5703125" customWidth="1"/>
    <col min="9" max="9" width="17.7109375" customWidth="1"/>
  </cols>
  <sheetData>
    <row r="1" spans="1:14">
      <c r="A1" s="1"/>
      <c r="B1" s="1"/>
      <c r="C1" s="1"/>
      <c r="D1" s="1"/>
      <c r="E1" s="1"/>
      <c r="F1" s="2"/>
      <c r="G1" s="2"/>
      <c r="H1" s="2"/>
      <c r="I1" s="3" t="s">
        <v>10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2"/>
      <c r="G2" s="2"/>
      <c r="H2" s="2"/>
      <c r="I2" s="3" t="s">
        <v>11</v>
      </c>
      <c r="J2" s="1"/>
      <c r="K2" s="1"/>
      <c r="L2" s="1"/>
      <c r="M2" s="1"/>
      <c r="N2" s="1"/>
    </row>
    <row r="3" spans="1:14">
      <c r="A3" s="4" t="s">
        <v>12</v>
      </c>
      <c r="B3" s="4"/>
      <c r="C3" s="4"/>
      <c r="D3" s="4"/>
      <c r="E3" s="4"/>
      <c r="F3" s="4"/>
      <c r="G3" s="4"/>
      <c r="H3" s="4"/>
      <c r="I3" s="4"/>
      <c r="J3" s="1"/>
      <c r="K3" s="1"/>
      <c r="L3" s="1"/>
      <c r="M3" s="1"/>
      <c r="N3" s="1"/>
    </row>
    <row r="4" spans="1:14">
      <c r="A4" s="4" t="s">
        <v>13</v>
      </c>
      <c r="B4" s="4"/>
      <c r="C4" s="4"/>
      <c r="D4" s="4"/>
      <c r="E4" s="4"/>
      <c r="F4" s="4"/>
      <c r="G4" s="4"/>
      <c r="H4" s="4"/>
      <c r="I4" s="4"/>
      <c r="J4" s="1"/>
      <c r="K4" s="1"/>
      <c r="L4" s="1"/>
      <c r="M4" s="1"/>
      <c r="N4" s="1"/>
    </row>
    <row r="5" spans="1:14" ht="15.75" thickBot="1">
      <c r="A5" s="4" t="s">
        <v>14</v>
      </c>
      <c r="B5" s="4"/>
      <c r="C5" s="4"/>
      <c r="D5" s="4"/>
      <c r="E5" s="4"/>
      <c r="F5" s="4"/>
      <c r="G5" s="4"/>
      <c r="H5" s="4"/>
      <c r="I5" s="4"/>
      <c r="J5" s="1"/>
      <c r="K5" s="1"/>
      <c r="L5" s="1"/>
      <c r="M5" s="1"/>
      <c r="N5" s="1"/>
    </row>
    <row r="6" spans="1:14" ht="45.75" thickBot="1">
      <c r="A6" s="5" t="s">
        <v>0</v>
      </c>
      <c r="B6" s="6"/>
      <c r="C6" s="7" t="s">
        <v>1</v>
      </c>
      <c r="D6" s="7" t="s">
        <v>15</v>
      </c>
      <c r="E6" s="7" t="s">
        <v>2</v>
      </c>
      <c r="F6" s="7" t="s">
        <v>3</v>
      </c>
      <c r="G6" s="7" t="s">
        <v>16</v>
      </c>
      <c r="H6" s="7" t="s">
        <v>17</v>
      </c>
      <c r="I6" s="8" t="s">
        <v>18</v>
      </c>
      <c r="J6" s="1"/>
      <c r="K6" s="9"/>
      <c r="L6" s="9"/>
      <c r="M6" s="1"/>
      <c r="N6" s="1"/>
    </row>
    <row r="7" spans="1:14">
      <c r="A7" s="10">
        <v>1</v>
      </c>
      <c r="B7" s="11"/>
      <c r="C7" s="12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4">
        <v>8</v>
      </c>
      <c r="J7" s="15"/>
      <c r="K7" s="16"/>
      <c r="L7" s="17"/>
      <c r="M7" s="1"/>
      <c r="N7" s="1"/>
    </row>
    <row r="8" spans="1:14">
      <c r="A8" s="18" t="s">
        <v>19</v>
      </c>
      <c r="B8" s="19"/>
      <c r="C8" s="19"/>
      <c r="D8" s="19"/>
      <c r="E8" s="19"/>
      <c r="F8" s="19"/>
      <c r="G8" s="19"/>
      <c r="H8" s="19"/>
      <c r="I8" s="20"/>
      <c r="J8" s="15"/>
      <c r="K8" s="16"/>
      <c r="L8" s="17"/>
      <c r="M8" s="1"/>
      <c r="N8" s="1"/>
    </row>
    <row r="9" spans="1:14">
      <c r="A9" s="21" t="s">
        <v>4</v>
      </c>
      <c r="B9" s="22"/>
      <c r="C9" s="23">
        <v>-828.1299999999901</v>
      </c>
      <c r="D9" s="24">
        <v>16068.860000000015</v>
      </c>
      <c r="E9" s="25">
        <f>'[1]Х.Лес 11'!$C$17</f>
        <v>132859.79999999999</v>
      </c>
      <c r="F9" s="26">
        <v>132845.45000000001</v>
      </c>
      <c r="G9" s="23">
        <f>'[1]Х.Лес 11'!$C$33</f>
        <v>123504.66</v>
      </c>
      <c r="H9" s="23">
        <f>C9+E9-F9</f>
        <v>-813.78000000002794</v>
      </c>
      <c r="I9" s="27">
        <f>D9+E9-G9</f>
        <v>25424</v>
      </c>
      <c r="J9" s="28"/>
      <c r="K9" s="29"/>
      <c r="L9" s="29"/>
      <c r="M9" s="29"/>
      <c r="N9" s="29"/>
    </row>
    <row r="10" spans="1:14">
      <c r="A10" s="30"/>
      <c r="B10" s="31"/>
      <c r="C10" s="23"/>
      <c r="D10" s="32"/>
      <c r="E10" s="25"/>
      <c r="F10" s="25"/>
      <c r="G10" s="23"/>
      <c r="H10" s="23"/>
      <c r="I10" s="33"/>
      <c r="J10" s="28"/>
      <c r="K10" s="29"/>
      <c r="L10" s="29"/>
      <c r="M10" s="29"/>
      <c r="N10" s="29"/>
    </row>
    <row r="11" spans="1:14">
      <c r="A11" s="30" t="s">
        <v>20</v>
      </c>
      <c r="B11" s="31"/>
      <c r="C11" s="23">
        <v>8392.1899999999951</v>
      </c>
      <c r="D11" s="24">
        <v>6373.5199999999932</v>
      </c>
      <c r="E11" s="34">
        <f>'[1]Х.Лес 11'!$F$17</f>
        <v>109223.03999999999</v>
      </c>
      <c r="F11" s="34">
        <v>164409</v>
      </c>
      <c r="G11" s="23">
        <f>'[1]Х.Лес 11'!$F$33</f>
        <v>91765.79</v>
      </c>
      <c r="H11" s="23">
        <f>C11+E11-F11</f>
        <v>-46793.770000000019</v>
      </c>
      <c r="I11" s="27">
        <f>D11+E11-G11</f>
        <v>23830.76999999999</v>
      </c>
      <c r="J11" s="28"/>
      <c r="K11" s="35"/>
      <c r="L11" s="35"/>
      <c r="M11" s="35"/>
      <c r="N11" s="35"/>
    </row>
    <row r="12" spans="1:14">
      <c r="A12" s="36"/>
      <c r="B12" s="37"/>
      <c r="C12" s="38"/>
      <c r="D12" s="39"/>
      <c r="E12" s="40"/>
      <c r="F12" s="40"/>
      <c r="G12" s="38"/>
      <c r="H12" s="38"/>
      <c r="I12" s="41"/>
      <c r="J12" s="1"/>
      <c r="K12" s="1"/>
      <c r="L12" s="1"/>
      <c r="M12" s="1"/>
      <c r="N12" s="1"/>
    </row>
    <row r="13" spans="1:14">
      <c r="A13" s="42" t="s">
        <v>21</v>
      </c>
      <c r="B13" s="43"/>
      <c r="C13" s="23">
        <v>0</v>
      </c>
      <c r="D13" s="24">
        <v>3178.7999999999993</v>
      </c>
      <c r="E13" s="34">
        <f>'[1]Х.Лес 11'!$M$17</f>
        <v>27900.000000000004</v>
      </c>
      <c r="F13" s="34">
        <v>27900</v>
      </c>
      <c r="G13" s="23">
        <f>'[1]Х.Лес 11'!$M$33</f>
        <v>25911.690000000006</v>
      </c>
      <c r="H13" s="23">
        <v>0</v>
      </c>
      <c r="I13" s="27">
        <f>D13+E13-G13</f>
        <v>5167.1099999999969</v>
      </c>
      <c r="J13" s="1"/>
      <c r="K13" s="1"/>
      <c r="L13" s="1"/>
      <c r="M13" s="1"/>
      <c r="N13" s="1"/>
    </row>
    <row r="14" spans="1:14">
      <c r="A14" s="36"/>
      <c r="B14" s="37"/>
      <c r="C14" s="38"/>
      <c r="D14" s="44"/>
      <c r="E14" s="40"/>
      <c r="F14" s="40"/>
      <c r="G14" s="38"/>
      <c r="H14" s="23"/>
      <c r="I14" s="45"/>
      <c r="J14" s="1"/>
      <c r="K14" s="1"/>
      <c r="L14" s="1"/>
      <c r="M14" s="1"/>
      <c r="N14" s="1"/>
    </row>
    <row r="15" spans="1:14">
      <c r="A15" s="42" t="s">
        <v>22</v>
      </c>
      <c r="B15" s="43"/>
      <c r="C15" s="46">
        <v>0</v>
      </c>
      <c r="D15" s="27">
        <v>0</v>
      </c>
      <c r="E15" s="34">
        <f>'[1]Х.Лес 11'!$S$17</f>
        <v>1249.99</v>
      </c>
      <c r="F15" s="34">
        <f>E15</f>
        <v>1249.99</v>
      </c>
      <c r="G15" s="23">
        <f>'[1]Х.Лес 11'!$S$33</f>
        <v>1167.43</v>
      </c>
      <c r="H15" s="23">
        <f>C15+E15-F15</f>
        <v>0</v>
      </c>
      <c r="I15" s="27">
        <f>D15+E15-G15</f>
        <v>82.559999999999945</v>
      </c>
    </row>
    <row r="16" spans="1:14">
      <c r="A16" s="42"/>
      <c r="B16" s="43"/>
      <c r="C16" s="46"/>
      <c r="D16" s="27"/>
      <c r="E16" s="34"/>
      <c r="F16" s="34"/>
      <c r="G16" s="23"/>
      <c r="H16" s="23"/>
      <c r="I16" s="27"/>
    </row>
    <row r="17" spans="1:14">
      <c r="A17" s="42" t="s">
        <v>23</v>
      </c>
      <c r="B17" s="43"/>
      <c r="C17" s="46">
        <v>0</v>
      </c>
      <c r="D17" s="27">
        <v>0</v>
      </c>
      <c r="E17" s="34">
        <f>'[1]Х.Лес 11'!$T$17</f>
        <v>1517.7499999999998</v>
      </c>
      <c r="F17" s="34">
        <f>E17</f>
        <v>1517.7499999999998</v>
      </c>
      <c r="G17" s="23">
        <f>'[1]Х.Лес 11'!$T$33</f>
        <v>1417.5399999999997</v>
      </c>
      <c r="H17" s="23">
        <f>C17+E17-F17</f>
        <v>0</v>
      </c>
      <c r="I17" s="27">
        <f>D17+E17-G17</f>
        <v>100.21000000000004</v>
      </c>
    </row>
    <row r="18" spans="1:14">
      <c r="A18" s="42"/>
      <c r="B18" s="43"/>
      <c r="C18" s="46"/>
      <c r="D18" s="27"/>
      <c r="E18" s="34"/>
      <c r="F18" s="34"/>
      <c r="G18" s="23"/>
      <c r="H18" s="23"/>
      <c r="I18" s="27"/>
    </row>
    <row r="19" spans="1:14">
      <c r="A19" s="42" t="s">
        <v>24</v>
      </c>
      <c r="B19" s="43"/>
      <c r="C19" s="46">
        <v>0</v>
      </c>
      <c r="D19" s="27">
        <v>925.8599999999999</v>
      </c>
      <c r="E19" s="34">
        <f>'[1]Х.Лес 11'!$R$17</f>
        <v>7633.5300000000007</v>
      </c>
      <c r="F19" s="34">
        <f>E19</f>
        <v>7633.5300000000007</v>
      </c>
      <c r="G19" s="23">
        <f>'[1]Х.Лес 11'!$R$33</f>
        <v>7257.9100000000008</v>
      </c>
      <c r="H19" s="23">
        <f>C19+E19-F19</f>
        <v>0</v>
      </c>
      <c r="I19" s="27">
        <f>D19+E19-G19</f>
        <v>1301.4800000000005</v>
      </c>
    </row>
    <row r="20" spans="1:14">
      <c r="A20" s="42"/>
      <c r="B20" s="43"/>
      <c r="C20" s="46"/>
      <c r="D20" s="27"/>
      <c r="E20" s="34"/>
      <c r="F20" s="34"/>
      <c r="G20" s="23"/>
      <c r="H20" s="23"/>
      <c r="I20" s="27"/>
    </row>
    <row r="21" spans="1:14" ht="40.5" customHeight="1">
      <c r="A21" s="47" t="s">
        <v>25</v>
      </c>
      <c r="B21" s="48"/>
      <c r="C21" s="49"/>
      <c r="D21" s="50"/>
      <c r="E21" s="51">
        <f>E22+E23</f>
        <v>668540.6</v>
      </c>
      <c r="F21" s="51">
        <f>F22+F23</f>
        <v>300998</v>
      </c>
      <c r="G21" s="51">
        <f>G22+G23</f>
        <v>648603.1</v>
      </c>
      <c r="H21" s="52">
        <f>C21+E21-F21</f>
        <v>367542.6</v>
      </c>
      <c r="I21" s="50">
        <f>D21+E21-G21</f>
        <v>19937.5</v>
      </c>
      <c r="J21" s="53"/>
      <c r="K21" s="1"/>
      <c r="L21" s="1"/>
      <c r="M21" s="1"/>
      <c r="N21" s="1"/>
    </row>
    <row r="22" spans="1:14" ht="30" customHeight="1">
      <c r="A22" s="54" t="s">
        <v>5</v>
      </c>
      <c r="B22" s="55"/>
      <c r="C22" s="56"/>
      <c r="D22" s="57"/>
      <c r="E22" s="58">
        <v>667026.15</v>
      </c>
      <c r="F22" s="58">
        <v>299998</v>
      </c>
      <c r="G22" s="59">
        <v>647088.65</v>
      </c>
      <c r="H22" s="59"/>
      <c r="I22" s="57"/>
      <c r="J22" s="53"/>
      <c r="K22" s="1"/>
      <c r="L22" s="1"/>
      <c r="M22" s="1"/>
      <c r="N22" s="1"/>
    </row>
    <row r="23" spans="1:14" ht="38.25" customHeight="1" thickBot="1">
      <c r="A23" s="60" t="s">
        <v>26</v>
      </c>
      <c r="B23" s="61"/>
      <c r="C23" s="62"/>
      <c r="D23" s="63"/>
      <c r="E23" s="64">
        <v>1514.45</v>
      </c>
      <c r="F23" s="64">
        <v>1000</v>
      </c>
      <c r="G23" s="65">
        <v>1514.45</v>
      </c>
      <c r="H23" s="62"/>
      <c r="I23" s="63"/>
      <c r="J23" s="1"/>
      <c r="K23" s="1"/>
      <c r="L23" s="1"/>
      <c r="M23" s="1"/>
      <c r="N23" s="1"/>
    </row>
    <row r="24" spans="1:14" ht="15.75" thickBot="1">
      <c r="A24" s="66" t="s">
        <v>6</v>
      </c>
      <c r="B24" s="67"/>
      <c r="C24" s="68">
        <f>C9+C11+C13+C15+C17+C19+C21</f>
        <v>7564.0600000000049</v>
      </c>
      <c r="D24" s="68">
        <f t="shared" ref="D24:I24" si="0">D9+D11+D13+D15+D17+D19+D21</f>
        <v>26547.040000000008</v>
      </c>
      <c r="E24" s="68">
        <f t="shared" si="0"/>
        <v>948924.71</v>
      </c>
      <c r="F24" s="68">
        <f t="shared" si="0"/>
        <v>636553.72</v>
      </c>
      <c r="G24" s="68">
        <f t="shared" si="0"/>
        <v>899628.12</v>
      </c>
      <c r="H24" s="68">
        <f t="shared" si="0"/>
        <v>319935.04999999993</v>
      </c>
      <c r="I24" s="68">
        <f t="shared" si="0"/>
        <v>75843.62999999999</v>
      </c>
      <c r="J24" s="1"/>
      <c r="K24" s="1"/>
      <c r="L24" s="1"/>
      <c r="M24" s="1"/>
      <c r="N24" s="1"/>
    </row>
    <row r="25" spans="1:14" ht="15.75" hidden="1" thickBot="1">
      <c r="A25" s="69"/>
      <c r="B25" s="70"/>
      <c r="C25" s="71"/>
      <c r="D25" s="71"/>
      <c r="E25" s="71"/>
      <c r="F25" s="71"/>
      <c r="G25" s="71"/>
      <c r="H25" s="71"/>
      <c r="I25" s="72"/>
      <c r="J25" s="1"/>
      <c r="K25" s="1"/>
      <c r="L25" s="1"/>
      <c r="M25" s="1"/>
      <c r="N25" s="1"/>
    </row>
    <row r="26" spans="1:14" ht="27.75" hidden="1" customHeight="1">
      <c r="A26" s="73" t="s">
        <v>5</v>
      </c>
      <c r="B26" s="74"/>
      <c r="C26" s="46">
        <v>0</v>
      </c>
      <c r="D26" s="46">
        <v>0</v>
      </c>
      <c r="E26" s="34"/>
      <c r="F26" s="34"/>
      <c r="G26" s="46"/>
      <c r="H26" s="75">
        <f>C26+E26-F26</f>
        <v>0</v>
      </c>
      <c r="I26" s="27">
        <f>D26+E26-G26</f>
        <v>0</v>
      </c>
      <c r="J26" s="28"/>
      <c r="K26" s="35"/>
      <c r="L26" s="35"/>
      <c r="M26" s="35"/>
      <c r="N26" s="35"/>
    </row>
    <row r="27" spans="1:14" ht="27.75" hidden="1" customHeight="1">
      <c r="A27" s="73" t="s">
        <v>27</v>
      </c>
      <c r="B27" s="74"/>
      <c r="C27" s="46">
        <v>0</v>
      </c>
      <c r="D27" s="46"/>
      <c r="E27" s="34"/>
      <c r="F27" s="34"/>
      <c r="G27" s="34"/>
      <c r="H27" s="34">
        <f>C27+E27-F27</f>
        <v>0</v>
      </c>
      <c r="I27" s="46"/>
      <c r="J27" s="28"/>
      <c r="K27" s="35"/>
      <c r="L27" s="35"/>
      <c r="M27" s="35"/>
      <c r="N27" s="35"/>
    </row>
    <row r="28" spans="1:14" ht="15.75" hidden="1" thickBot="1">
      <c r="A28" s="76" t="s">
        <v>6</v>
      </c>
      <c r="B28" s="77"/>
      <c r="C28" s="78">
        <f t="shared" ref="C28:D28" si="1">C26+C27</f>
        <v>0</v>
      </c>
      <c r="D28" s="78">
        <f t="shared" si="1"/>
        <v>0</v>
      </c>
      <c r="E28" s="78">
        <f>E26+E27</f>
        <v>0</v>
      </c>
      <c r="F28" s="78">
        <f t="shared" ref="F28:I28" si="2">F26+F27</f>
        <v>0</v>
      </c>
      <c r="G28" s="78">
        <f t="shared" si="2"/>
        <v>0</v>
      </c>
      <c r="H28" s="78">
        <f t="shared" si="2"/>
        <v>0</v>
      </c>
      <c r="I28" s="78">
        <f t="shared" si="2"/>
        <v>0</v>
      </c>
      <c r="J28" s="79"/>
      <c r="K28" s="79"/>
      <c r="L28" s="1"/>
      <c r="M28" s="1"/>
      <c r="N28" s="1"/>
    </row>
    <row r="29" spans="1:14" ht="15.75" hidden="1" thickBot="1">
      <c r="A29" s="80"/>
      <c r="B29" s="81"/>
      <c r="C29" s="81"/>
      <c r="D29" s="81"/>
      <c r="E29" s="81"/>
      <c r="F29" s="81"/>
      <c r="G29" s="81"/>
      <c r="H29" s="81"/>
      <c r="I29" s="82"/>
      <c r="J29" s="1"/>
    </row>
    <row r="30" spans="1:14" ht="15.75" hidden="1" thickBot="1">
      <c r="A30" s="83" t="s">
        <v>7</v>
      </c>
      <c r="B30" s="84"/>
      <c r="C30" s="85">
        <v>0</v>
      </c>
      <c r="D30" s="86">
        <v>0</v>
      </c>
      <c r="E30" s="87"/>
      <c r="F30" s="87"/>
      <c r="G30" s="87"/>
      <c r="H30" s="87">
        <f t="shared" ref="H30:H33" si="3">C30+E30-F30</f>
        <v>0</v>
      </c>
      <c r="I30" s="46">
        <f>D30+E30-G30</f>
        <v>0</v>
      </c>
      <c r="J30" s="1"/>
    </row>
    <row r="31" spans="1:14" ht="15.75" hidden="1" thickBot="1">
      <c r="A31" s="88" t="s">
        <v>28</v>
      </c>
      <c r="B31" s="89"/>
      <c r="C31" s="46">
        <v>0</v>
      </c>
      <c r="D31" s="90">
        <v>0</v>
      </c>
      <c r="E31" s="46"/>
      <c r="F31" s="46"/>
      <c r="G31" s="46"/>
      <c r="H31" s="23">
        <f t="shared" si="3"/>
        <v>0</v>
      </c>
      <c r="I31" s="27">
        <f>D31+E31-G31</f>
        <v>0</v>
      </c>
      <c r="J31" s="1"/>
    </row>
    <row r="32" spans="1:14" ht="15.75" hidden="1" thickBot="1">
      <c r="A32" s="42" t="s">
        <v>8</v>
      </c>
      <c r="B32" s="91"/>
      <c r="C32" s="46">
        <v>0</v>
      </c>
      <c r="D32" s="46">
        <v>0</v>
      </c>
      <c r="E32" s="46"/>
      <c r="F32" s="46"/>
      <c r="G32" s="46"/>
      <c r="H32" s="23">
        <f t="shared" si="3"/>
        <v>0</v>
      </c>
      <c r="I32" s="27">
        <f>D32+E32-G32</f>
        <v>0</v>
      </c>
      <c r="J32" s="1"/>
    </row>
    <row r="33" spans="1:14" ht="15.75" hidden="1" thickBot="1">
      <c r="A33" s="42" t="s">
        <v>9</v>
      </c>
      <c r="B33" s="91"/>
      <c r="C33" s="23">
        <v>0</v>
      </c>
      <c r="D33" s="90">
        <v>0</v>
      </c>
      <c r="E33" s="46"/>
      <c r="F33" s="46"/>
      <c r="G33" s="46"/>
      <c r="H33" s="23">
        <f t="shared" si="3"/>
        <v>0</v>
      </c>
      <c r="I33" s="27">
        <f>D33+E33-G33</f>
        <v>0</v>
      </c>
      <c r="J33" s="1"/>
    </row>
    <row r="34" spans="1:14" ht="15.75" hidden="1" thickBot="1">
      <c r="A34" s="92"/>
      <c r="B34" s="93"/>
      <c r="C34" s="94"/>
      <c r="D34" s="94"/>
      <c r="E34" s="94"/>
      <c r="F34" s="94"/>
      <c r="G34" s="94"/>
      <c r="H34" s="95"/>
      <c r="I34" s="96"/>
      <c r="J34" s="1"/>
    </row>
    <row r="35" spans="1:14" ht="15.75" hidden="1" thickBot="1">
      <c r="A35" s="97" t="s">
        <v>6</v>
      </c>
      <c r="B35" s="98"/>
      <c r="C35" s="99">
        <f>C30+C31+C32+C33</f>
        <v>0</v>
      </c>
      <c r="D35" s="99">
        <f t="shared" ref="D35:I35" si="4">D30+D31+D32+D33</f>
        <v>0</v>
      </c>
      <c r="E35" s="99">
        <f t="shared" si="4"/>
        <v>0</v>
      </c>
      <c r="F35" s="99">
        <f t="shared" si="4"/>
        <v>0</v>
      </c>
      <c r="G35" s="99">
        <f t="shared" si="4"/>
        <v>0</v>
      </c>
      <c r="H35" s="99">
        <f t="shared" si="4"/>
        <v>0</v>
      </c>
      <c r="I35" s="99">
        <f t="shared" si="4"/>
        <v>0</v>
      </c>
      <c r="J35" s="1"/>
    </row>
    <row r="36" spans="1:14" ht="15.75" thickBot="1">
      <c r="A36" s="100" t="s">
        <v>29</v>
      </c>
      <c r="B36" s="101"/>
      <c r="C36" s="68">
        <f>C35+C28+C24</f>
        <v>7564.0600000000049</v>
      </c>
      <c r="D36" s="68">
        <f t="shared" ref="D36:I36" si="5">D35+D28+D24</f>
        <v>26547.040000000008</v>
      </c>
      <c r="E36" s="68">
        <f t="shared" si="5"/>
        <v>948924.71</v>
      </c>
      <c r="F36" s="68">
        <f t="shared" si="5"/>
        <v>636553.72</v>
      </c>
      <c r="G36" s="68">
        <f t="shared" si="5"/>
        <v>899628.12</v>
      </c>
      <c r="H36" s="68">
        <f t="shared" si="5"/>
        <v>319935.04999999993</v>
      </c>
      <c r="I36" s="68">
        <f t="shared" si="5"/>
        <v>75843.62999999999</v>
      </c>
      <c r="J36" s="1"/>
      <c r="K36" s="102"/>
    </row>
    <row r="37" spans="1:14" ht="15.75" hidden="1" thickBot="1">
      <c r="A37" s="103"/>
      <c r="B37" s="104"/>
      <c r="C37" s="90"/>
      <c r="D37" s="90"/>
      <c r="E37" s="90"/>
      <c r="F37" s="90"/>
      <c r="G37" s="90"/>
      <c r="H37" s="23"/>
      <c r="I37" s="90"/>
      <c r="J37" s="105"/>
      <c r="K37" s="106"/>
      <c r="L37" s="106"/>
      <c r="M37" s="106"/>
      <c r="N37" s="106"/>
    </row>
    <row r="38" spans="1:14" ht="15.75" hidden="1" thickBot="1">
      <c r="A38" s="107"/>
      <c r="B38" s="108"/>
      <c r="C38" s="90"/>
      <c r="D38" s="90"/>
      <c r="E38" s="90"/>
      <c r="F38" s="90"/>
      <c r="G38" s="90"/>
      <c r="H38" s="46"/>
      <c r="I38" s="90"/>
      <c r="J38" s="105"/>
      <c r="K38" s="106"/>
      <c r="L38" s="106"/>
      <c r="M38" s="106"/>
      <c r="N38" s="106"/>
    </row>
    <row r="39" spans="1:14" ht="15.75" hidden="1" thickBot="1">
      <c r="A39" s="107"/>
      <c r="B39" s="108"/>
      <c r="C39" s="90"/>
      <c r="D39" s="90"/>
      <c r="E39" s="90"/>
      <c r="F39" s="90"/>
      <c r="G39" s="90"/>
      <c r="H39" s="46"/>
      <c r="I39" s="90"/>
      <c r="J39" s="105"/>
      <c r="K39" s="106"/>
      <c r="L39" s="106"/>
      <c r="M39" s="106"/>
      <c r="N39" s="106"/>
    </row>
    <row r="40" spans="1:14" ht="15.75" hidden="1" thickBot="1">
      <c r="A40" s="107"/>
      <c r="B40" s="108"/>
      <c r="C40" s="90"/>
      <c r="D40" s="90"/>
      <c r="E40" s="90"/>
      <c r="F40" s="90"/>
      <c r="G40" s="90"/>
      <c r="H40" s="46"/>
      <c r="I40" s="90"/>
      <c r="J40" s="1"/>
    </row>
    <row r="41" spans="1:14" ht="15.75" thickBot="1">
      <c r="A41" s="100"/>
      <c r="B41" s="101"/>
      <c r="C41" s="68"/>
      <c r="D41" s="68"/>
      <c r="E41" s="68"/>
      <c r="F41" s="68"/>
      <c r="G41" s="68"/>
      <c r="H41" s="68"/>
      <c r="I41" s="68"/>
      <c r="J41" s="1"/>
    </row>
    <row r="42" spans="1:14">
      <c r="A42" s="109"/>
      <c r="B42" s="110"/>
      <c r="C42" s="111"/>
      <c r="D42" s="111"/>
      <c r="E42" s="111"/>
      <c r="F42" s="111"/>
      <c r="G42" s="111"/>
      <c r="H42" s="111"/>
      <c r="I42" s="112"/>
      <c r="J42" s="1"/>
    </row>
    <row r="43" spans="1:14">
      <c r="A43" s="113"/>
      <c r="B43" s="114"/>
      <c r="C43" s="114"/>
      <c r="D43" s="114"/>
      <c r="E43" s="114"/>
      <c r="F43" s="114"/>
      <c r="G43" s="114"/>
      <c r="H43" s="114"/>
      <c r="I43" s="115"/>
      <c r="J43" s="1"/>
    </row>
    <row r="44" spans="1:14" ht="15.75" thickBot="1">
      <c r="A44" s="116"/>
      <c r="B44" s="117"/>
      <c r="C44" s="117"/>
      <c r="D44" s="117"/>
      <c r="E44" s="117"/>
      <c r="F44" s="117"/>
      <c r="G44" s="117"/>
      <c r="H44" s="117"/>
      <c r="I44" s="118"/>
      <c r="J44" s="1"/>
    </row>
  </sheetData>
  <mergeCells count="40">
    <mergeCell ref="K6:L6"/>
    <mergeCell ref="A7:B7"/>
    <mergeCell ref="A8:I8"/>
    <mergeCell ref="A15:B15"/>
    <mergeCell ref="A29:I29"/>
    <mergeCell ref="A3:I3"/>
    <mergeCell ref="A4:I4"/>
    <mergeCell ref="A5:I5"/>
    <mergeCell ref="A12:B12"/>
    <mergeCell ref="A6:B6"/>
    <mergeCell ref="A9:B9"/>
    <mergeCell ref="A10:B10"/>
    <mergeCell ref="A11:B11"/>
    <mergeCell ref="A26:B26"/>
    <mergeCell ref="A14:B14"/>
    <mergeCell ref="A16:B16"/>
    <mergeCell ref="A17:B17"/>
    <mergeCell ref="A18:B18"/>
    <mergeCell ref="A19:B19"/>
    <mergeCell ref="A20:B20"/>
    <mergeCell ref="A21:B21"/>
    <mergeCell ref="A22:B22"/>
    <mergeCell ref="A24:B24"/>
    <mergeCell ref="A39:B39"/>
    <mergeCell ref="A27:B27"/>
    <mergeCell ref="A30:B30"/>
    <mergeCell ref="A32:B32"/>
    <mergeCell ref="A33:B33"/>
    <mergeCell ref="A34:B34"/>
    <mergeCell ref="A35:B35"/>
    <mergeCell ref="A36:B36"/>
    <mergeCell ref="A37:B37"/>
    <mergeCell ref="A38:B38"/>
    <mergeCell ref="A31:B31"/>
    <mergeCell ref="A42:I44"/>
    <mergeCell ref="A40:B40"/>
    <mergeCell ref="A41:B41"/>
    <mergeCell ref="A13:B13"/>
    <mergeCell ref="A23:B23"/>
    <mergeCell ref="A28:B28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2020-05-13T11:35:05Z</dcterms:created>
  <dcterms:modified xsi:type="dcterms:W3CDTF">2022-06-27T07:01:42Z</dcterms:modified>
</cp:coreProperties>
</file>