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79" i="1" l="1"/>
  <c r="F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L62" i="1"/>
  <c r="F56" i="1"/>
  <c r="F13" i="1"/>
  <c r="F12" i="1"/>
  <c r="F7" i="1"/>
  <c r="F6" i="1"/>
  <c r="F62" i="1" s="1"/>
</calcChain>
</file>

<file path=xl/sharedStrings.xml><?xml version="1.0" encoding="utf-8"?>
<sst xmlns="http://schemas.openxmlformats.org/spreadsheetml/2006/main" count="149" uniqueCount="119">
  <si>
    <t xml:space="preserve">ГОДОВОЙ  АКТ  </t>
  </si>
  <si>
    <t>приёмки оказанных услуг и  выполненных работ по содержанию и текущему ремонту общего имущества в многоквартирном доме № 11 по ул. Дружбы народов</t>
  </si>
  <si>
    <t>за период с 01.01.2025г.  по 31.12.2025г.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</si>
  <si>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</si>
  <si>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</si>
  <si>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</si>
  <si>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</si>
  <si>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</si>
  <si>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- 3325,40 кв.м.)</t>
  </si>
  <si>
    <t xml:space="preserve">Уборка лестничных клеток - 276 кв.м.                                         </t>
  </si>
  <si>
    <t xml:space="preserve">ежедневно    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</si>
  <si>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</si>
  <si>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3,48 </t>
    </r>
    <r>
      <rPr>
        <sz val="11"/>
        <color theme="1"/>
        <rFont val="Calibri"/>
        <family val="2"/>
        <charset val="204"/>
        <scheme val="minor"/>
      </rPr>
      <t xml:space="preserve">                   с 01.07.2025г. - 31.12.2025г - </t>
    </r>
    <r>
      <rPr>
        <b/>
        <sz val="11"/>
        <color theme="1"/>
        <rFont val="Calibri"/>
        <family val="2"/>
        <charset val="204"/>
        <scheme val="minor"/>
      </rPr>
      <t>3,84</t>
    </r>
  </si>
  <si>
    <t>с 01.07.2025 - 16,71</t>
  </si>
  <si>
    <t>Содержание придомовой территорииперед подъездами, газонов, косьба газонов</t>
  </si>
  <si>
    <t>6 раз в неделю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</si>
  <si>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4,14  </t>
    </r>
    <r>
      <rPr>
        <sz val="11"/>
        <color theme="1"/>
        <rFont val="Calibri"/>
        <family val="2"/>
        <charset val="204"/>
        <scheme val="minor"/>
      </rPr>
      <t xml:space="preserve">                  с 01.07.2025г. - 31.12.2025г - </t>
    </r>
    <r>
      <rPr>
        <b/>
        <sz val="11"/>
        <color theme="1"/>
        <rFont val="Calibri"/>
        <family val="2"/>
        <charset val="204"/>
        <scheme val="minor"/>
      </rPr>
      <t>4,55</t>
    </r>
  </si>
  <si>
    <t>в том числе:</t>
  </si>
  <si>
    <t>Выкашивание газонов придомомовой территории на 1-й раз - 05.06.2025г.</t>
  </si>
  <si>
    <t>Выкашивание газонов придомомовой территории на 2-й раз - 10.07.2025г.</t>
  </si>
  <si>
    <t>Выкашивание газонов придомомовой территории на 3-й раз - 28.08.2025г.</t>
  </si>
  <si>
    <t>Дератизация подвального помещения</t>
  </si>
  <si>
    <t>ежемесячно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</si>
  <si>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</si>
  <si>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</si>
  <si>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4,50   </t>
    </r>
    <r>
      <rPr>
        <sz val="11"/>
        <color theme="1"/>
        <rFont val="Calibri"/>
        <family val="2"/>
        <charset val="204"/>
        <scheme val="minor"/>
      </rPr>
      <t xml:space="preserve">                 с 01.07.2025г. - 31.12.2025г - </t>
    </r>
    <r>
      <rPr>
        <b/>
        <sz val="11"/>
        <color theme="1"/>
        <rFont val="Calibri"/>
        <family val="2"/>
        <charset val="204"/>
        <scheme val="minor"/>
      </rPr>
      <t>4,95</t>
    </r>
  </si>
  <si>
    <t xml:space="preserve">Снятие показаний ОДПУ ХВС - 10.01.2025г.; 10.02.2025г.; 10.03.2025г.; 11.04.2025г.; 12.05.2025г.; 11.06.2025г.; 11.07.2025г.; 11.08.2025г.; 11.09.2025г.; 10.10.2025г.; 11.11.2025г.; </t>
  </si>
  <si>
    <t xml:space="preserve">Снятие показаний ОДПУ ТЭ - 21.01.2025г.; 19.02.2025г.; 19.03.2025г.; 21.04.2025г.; 21.05.2025г.; 20.10.2025г.; 20.11.2025г.; 22.12.2025г.; </t>
  </si>
  <si>
    <t xml:space="preserve">Снятие показаний  ИПУ ЭЭ - 22.01.2025г.; 24.02.2025г.; 24.03.2025г.; 23.04.2025г.; 23.05.2025г.; 23.06.2025г.; 23.07.2025г.; 22.08.2025г.; 23.09.2025г.; 23.10.2025г.; 24.11.2025г.; 24.12.2025г.; </t>
  </si>
  <si>
    <t>Снятие показаний ОДПУ ЭЭ - 22.01.2025г.; 24.02.2025г.; 24.03.2025г.; 23.04.2025г.; 23.05.2025г.; 23.06.2025г.; 23.07.2025г.; 22.08.2025г.; 23.09.2025г.; 23.10.2025г.; 24.11.2025г.; 24.12.2025г.</t>
  </si>
  <si>
    <t>Осмотр рулонной кровли - 27.01.2025г.;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</si>
  <si>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</si>
  <si>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</si>
  <si>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 25.08.2025г.; 25.09.2025г.; 27.10.2025г.; 25.11.2025г.; 25.12.2025г.</t>
  </si>
  <si>
    <t>Профилактическая прочистка и промывка трубопроводов системы канализации МКД,  разъяснение потребителям о необходимости  соблюдения правил пользования водопроводом и канализацией     29.01.2025г.; 04.03.2025г.; 01.10.2025г.; 25.12.2025г.</t>
  </si>
  <si>
    <t>Предоставление доступа в ИТП МКД сотрудникам ООО "Петербургтеплоэнерго" - 13.02.2025г.</t>
  </si>
  <si>
    <t>Установка на место крышки слаботочного ящика на лестничной площадке 3-го этажа в подъезде № 4 - 17.02.2025г</t>
  </si>
  <si>
    <t xml:space="preserve">Крепление и преподключение светильника в подъезде № 1 - 28.02.2025г. </t>
  </si>
  <si>
    <t>Осмотр стояков системы ХВС и канализации  в кв. № 56 на наличие утечек -10.03.2025г.</t>
  </si>
  <si>
    <t>Включение вводного автомата 40А на кв. № 67 -10.04.2025г.</t>
  </si>
  <si>
    <t>Размещение  на информационных стендах в подъезде годового отчета за 2023г. по содержанию и ремонту общего имущества в МКД. Информация о состоянии лицевого счета за период с 01.01.2024г по 31.12.2024г -21.04.2025г</t>
  </si>
  <si>
    <t>Размещение информации на стендах в подъездах  проведении Всероссийского субботника - 23.04.2025г.</t>
  </si>
  <si>
    <t>Осмотр стояка системы отопления по кв. № 39, собственником перекрыт стояк отопления в кв. № 45 - 28.04.2025г</t>
  </si>
  <si>
    <t>Закрытие системы теплоснабжения в доме, в связи с окончением отопительного сезона 2024-2025г. - 20.05.2025г</t>
  </si>
  <si>
    <t>Открытие подвальных окон для проветривания на летний период - 28.05.2025г</t>
  </si>
  <si>
    <t>Осмотр радиатора системы отопления в кв. № 38 - 05.06.2025г</t>
  </si>
  <si>
    <t>Включение вводного автомата на кв. № 51 - 05.06.2025г.</t>
  </si>
  <si>
    <t>Осмотр системы ХВС в ванной комнате на наличие утечек в кв. № 3 - 05.06.2025г.</t>
  </si>
  <si>
    <t>Замена эл. лампочек в ИТП - 05.06.2025г</t>
  </si>
  <si>
    <t>Подтяжка крышки ревизии на стояке канализации диам.110мм в кв. № 22 - 27.06.2025г.</t>
  </si>
  <si>
    <t>Перевоз отсева для подсыпки проезжей части дороги у  подъезда № 1 - 30.06.2025г</t>
  </si>
  <si>
    <t>Размещение на информационных досках в подъездах Протоколда № 1 от 09.06.2025г. Очередного общего годового собрания собственников помещений в МКД - 30.06.2025г</t>
  </si>
  <si>
    <t>Спил и уборка  упавшей ветки на придомовой территории - 10.07.2025г</t>
  </si>
  <si>
    <t>Осмотр подключения электроснабжения квартиры  № 12 в эл. щите - 18.07.2025г</t>
  </si>
  <si>
    <t>Осмотр системы эл.освещения в подъезде № 2 - 22.08.2025г</t>
  </si>
  <si>
    <t>Открытие крана шарового на стояке ХВС в кв. № 44  для пролития воды  - 03.09.2025г</t>
  </si>
  <si>
    <t>Замена эл. лампочек в тепловом узле - 25.09.2025г</t>
  </si>
  <si>
    <t>Открытие системы теплоснабжения в доме,  начало отопительного сезона 2025-2026гг - 30.09.2025г.</t>
  </si>
  <si>
    <t>Включение автомата на кв. № 44 - 30.09.2025г</t>
  </si>
  <si>
    <t>Выпуск воздуха из системы отопления по кв. № 28 - 08.10.2025г</t>
  </si>
  <si>
    <t>Осмотр УУТЭ, регулировка  теплоносителя - 06.11.2025г</t>
  </si>
  <si>
    <t>Замена распредилительной коробки в тамбуре подъезда № 2 - 07.11.2025г</t>
  </si>
  <si>
    <t>Осмотр системы ХВС,  давление ХВС на врезке в  кв. № 9 - 12.11.2025г</t>
  </si>
  <si>
    <t>Осмотр протечек вентканала в подъезде № 4 - 13.11.2025г</t>
  </si>
  <si>
    <t>Осмотр УУТЭ,  снятие текущих параметров системы отопления УУТЭ, выпуск воздуха из системы отопления по кв.№ 65 - 13.11.2025г</t>
  </si>
  <si>
    <t>Осмотр УУТЭ, снятие текущих показаний прибора учета тепловой энергии в ТУ  - 27.11.2025г</t>
  </si>
  <si>
    <t>Осмотр внутриквартирной системы ХВС, установки водомера в кв. № 63 - 22.12.2025</t>
  </si>
  <si>
    <t xml:space="preserve">Аварийно-диспетчерская служба, </t>
  </si>
  <si>
    <r>
      <t xml:space="preserve">с 01.01.2025г - 30.06.2025г - </t>
    </r>
    <r>
      <rPr>
        <b/>
        <sz val="11"/>
        <color theme="1"/>
        <rFont val="Calibri"/>
        <family val="2"/>
        <charset val="204"/>
        <scheme val="minor"/>
      </rPr>
      <t xml:space="preserve">3,00   </t>
    </r>
    <r>
      <rPr>
        <sz val="11"/>
        <color theme="1"/>
        <rFont val="Calibri"/>
        <family val="2"/>
        <charset val="204"/>
        <scheme val="minor"/>
      </rPr>
      <t xml:space="preserve">                 с 01.07.2025г. - 31.12.2025г - </t>
    </r>
    <r>
      <rPr>
        <b/>
        <sz val="11"/>
        <color theme="1"/>
        <rFont val="Calibri"/>
        <family val="2"/>
        <charset val="204"/>
        <scheme val="minor"/>
      </rPr>
      <t>3,30</t>
    </r>
  </si>
  <si>
    <t>Прочистка внутриквартирной системы канализации диам.50мм в кв.№ 36 - 02.02.2025г</t>
  </si>
  <si>
    <t>Осмотр системы центрального отопления в помещениях: чердачных и подвальных на наличие утечек по требованию ООО "Петербургтеплоэнерго" -  08.02.2025г.</t>
  </si>
  <si>
    <t>Перекрытие, открытие системы отопления в доме, по требованию ООО "Петербургтеплоэнерго" для проведения ремонтных работ - 04.10.2025г.</t>
  </si>
  <si>
    <t>Промывка и опрессовка системы отопления (05.06.2025г.)</t>
  </si>
  <si>
    <t xml:space="preserve">1 раз перед началом отопительного периода </t>
  </si>
  <si>
    <t>руб./ м2</t>
  </si>
  <si>
    <t>Итого по содержанию:</t>
  </si>
  <si>
    <t>РЕМОНТ ОБЩЕГО ИМУЩЕСТВА</t>
  </si>
  <si>
    <t xml:space="preserve">Фактический объем выполненных работ </t>
  </si>
  <si>
    <t>Демонтаж недействующих проводов на лестничных площадках, закрепление действующих проводов хомутами в подъездах №№ 3,4</t>
  </si>
  <si>
    <t>февраль 2025г</t>
  </si>
  <si>
    <t>м.п.</t>
  </si>
  <si>
    <t>Масляная окраска скамеек у входных дверей в подъезды</t>
  </si>
  <si>
    <t>май 2025г</t>
  </si>
  <si>
    <t>кв.м.</t>
  </si>
  <si>
    <t xml:space="preserve">Ремонт металлического сооружения для выбивания ковров на придомовой территории (замена деревянных элементов, масляная окраска) </t>
  </si>
  <si>
    <t>июнь 2025г</t>
  </si>
  <si>
    <t>шт</t>
  </si>
  <si>
    <t>Замена оконных ручек на окна из ПВХ профиля в подъезде № 1</t>
  </si>
  <si>
    <t>август 2025г</t>
  </si>
  <si>
    <t>Замена крана шарового на стояке ХВС в кв. № 67</t>
  </si>
  <si>
    <t>Замена манометров и термометров в УУТЭ</t>
  </si>
  <si>
    <t>Замена подвальных окон на окна из ПВХ профиля</t>
  </si>
  <si>
    <t>сентябрь 2025г</t>
  </si>
  <si>
    <t xml:space="preserve">Замена запорной арматуры на стояке ХВС в кв. № 1 </t>
  </si>
  <si>
    <t xml:space="preserve">октябрь 2025г </t>
  </si>
  <si>
    <t>Замена запорной арматуры на стояке ХВС в кв. № 1 0</t>
  </si>
  <si>
    <t>Замена запорной арматуры на стояках ХВС  в подвальном помещении подъезда № 1</t>
  </si>
  <si>
    <t>Замена деревянных тамбурных дверей на двери из ПВХ профиля в подъездах №№ 1,2,3,4</t>
  </si>
  <si>
    <t>ноябрь 2025г</t>
  </si>
  <si>
    <t>Изоляция трубопроводов системы отопления в тамбурах подъездов №№ 1,2,3</t>
  </si>
  <si>
    <t>Вынос строительного мусора (деревянные тамбурные двери) после замены на стеклопакеты на контейнерную площадку</t>
  </si>
  <si>
    <t>Восстановление штукатурно-окрасочного слоя (в районе вент. каналов) в подъездах №№ 1,2,3,4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</si>
  <si>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</si>
  <si>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</si>
  <si>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636481,57 рублей (шестьсот тридцать  шесть  тысяч четыреста восемьдесят один  рубль  57 копеек)   </t>
  </si>
  <si>
    <t xml:space="preserve">- по  текущему  ремонту  общего имущества 762261,00  (семьсот шестьдесят две тысячи двести шестьдесят один рубль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</si>
  <si>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</si>
  <si>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</si>
  <si>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</si>
  <si>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</si>
  <si>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- по содержанию общего имущества на общую сумму 159667,18 рублей ( сто пятьдесят девять тысяч  шестьсот шестьдесят семь рублей  18 копеек)    </t>
  </si>
  <si>
    <t>- управление  26067,58 (двадцать шесть тысяч  шестьдесят семь рублей 58 копеек)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</si>
  <si>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</si>
  <si>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179129,69  ( сто семьдесят девять тысяч  сто двадцать девять  рублей  69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</si>
  <si>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</si>
  <si>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</si>
  <si>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</si>
  <si>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11 по ул. Дружбы народов</t>
  </si>
  <si>
    <t xml:space="preserve">                                                                                    Головатюк Алексей Владимирович__________________________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</si>
</sst>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6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0" fontId="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"/>
      <sheetName val="апрель 2017г"/>
      <sheetName val="май 2017г"/>
      <sheetName val="июнь 2017г"/>
      <sheetName val="июль 2017г"/>
      <sheetName val="август 2017г"/>
      <sheetName val="сентябрь 2017"/>
      <sheetName val="октябрь 2017г"/>
      <sheetName val="ноябрь 2017г"/>
      <sheetName val="декабрь 2017г.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 2023"/>
      <sheetName val="март 2023"/>
      <sheetName val="апр 2023"/>
      <sheetName val="май 2023"/>
      <sheetName val="июнь 2023"/>
      <sheetName val="июль 2023"/>
      <sheetName val="авг 2023"/>
      <sheetName val="сент 2023"/>
      <sheetName val="окт 2023"/>
      <sheetName val="нояб 2023"/>
      <sheetName val="дек 2023"/>
      <sheetName val="2023"/>
      <sheetName val="янв 2024"/>
      <sheetName val="фев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9">
          <cell r="F9">
            <v>11572.392</v>
          </cell>
        </row>
        <row r="10">
          <cell r="F10">
            <v>13767.155999999999</v>
          </cell>
        </row>
        <row r="12">
          <cell r="F12">
            <v>14964.300000000001</v>
          </cell>
        </row>
        <row r="23">
          <cell r="F23">
            <v>9976.2000000000007</v>
          </cell>
        </row>
        <row r="25">
          <cell r="F25">
            <v>50313.281999999999</v>
          </cell>
        </row>
      </sheetData>
      <sheetData sheetId="117">
        <row r="9">
          <cell r="F9">
            <v>11572.392</v>
          </cell>
        </row>
        <row r="10">
          <cell r="F10">
            <v>13767.155999999999</v>
          </cell>
        </row>
        <row r="12">
          <cell r="F12">
            <v>14964.300000000001</v>
          </cell>
        </row>
        <row r="25">
          <cell r="F25">
            <v>9976.2000000000007</v>
          </cell>
        </row>
        <row r="29">
          <cell r="F29">
            <v>50313.281999999999</v>
          </cell>
        </row>
        <row r="35">
          <cell r="F35">
            <v>24286</v>
          </cell>
        </row>
      </sheetData>
      <sheetData sheetId="118">
        <row r="9">
          <cell r="F9">
            <v>11572.392</v>
          </cell>
        </row>
        <row r="10">
          <cell r="F10">
            <v>13767.155999999999</v>
          </cell>
        </row>
        <row r="12">
          <cell r="F12">
            <v>14964.300000000001</v>
          </cell>
        </row>
        <row r="24">
          <cell r="F24">
            <v>9976.2000000000007</v>
          </cell>
        </row>
        <row r="26">
          <cell r="F26">
            <v>50313.281999999999</v>
          </cell>
        </row>
      </sheetData>
      <sheetData sheetId="119">
        <row r="9">
          <cell r="F9">
            <v>11572.392</v>
          </cell>
        </row>
        <row r="10">
          <cell r="F10">
            <v>13767.155999999999</v>
          </cell>
        </row>
        <row r="12">
          <cell r="F12">
            <v>14964.300000000001</v>
          </cell>
        </row>
        <row r="26">
          <cell r="F26">
            <v>9976.2000000000007</v>
          </cell>
        </row>
        <row r="28">
          <cell r="F28">
            <v>50313.281999999999</v>
          </cell>
        </row>
      </sheetData>
      <sheetData sheetId="120">
        <row r="9">
          <cell r="F9">
            <v>11572.392</v>
          </cell>
        </row>
        <row r="10">
          <cell r="F10">
            <v>13767.155999999999</v>
          </cell>
        </row>
        <row r="12">
          <cell r="F12">
            <v>14964.300000000001</v>
          </cell>
        </row>
        <row r="24">
          <cell r="F24">
            <v>9976.2000000000007</v>
          </cell>
        </row>
        <row r="26">
          <cell r="F26">
            <v>50313.281999999999</v>
          </cell>
        </row>
        <row r="32">
          <cell r="F32">
            <v>1748</v>
          </cell>
        </row>
      </sheetData>
      <sheetData sheetId="121">
        <row r="9">
          <cell r="F9">
            <v>11572.392</v>
          </cell>
        </row>
        <row r="10">
          <cell r="F10">
            <v>13767.155999999999</v>
          </cell>
        </row>
        <row r="13">
          <cell r="F13">
            <v>14964.300000000001</v>
          </cell>
        </row>
        <row r="29">
          <cell r="F29">
            <v>9976.2000000000007</v>
          </cell>
        </row>
        <row r="32">
          <cell r="F32">
            <v>52813.281999999999</v>
          </cell>
        </row>
        <row r="36">
          <cell r="F36">
            <v>6263</v>
          </cell>
        </row>
      </sheetData>
      <sheetData sheetId="122">
        <row r="9">
          <cell r="F9">
            <v>12769.536</v>
          </cell>
        </row>
        <row r="10">
          <cell r="F10">
            <v>15130.57</v>
          </cell>
        </row>
        <row r="13">
          <cell r="F13">
            <v>16460.73</v>
          </cell>
        </row>
        <row r="24">
          <cell r="F24">
            <v>10973.82</v>
          </cell>
        </row>
        <row r="27">
          <cell r="F27">
            <v>55367.89</v>
          </cell>
        </row>
      </sheetData>
      <sheetData sheetId="123">
        <row r="9">
          <cell r="F9">
            <v>12769.536</v>
          </cell>
        </row>
        <row r="10">
          <cell r="F10">
            <v>15130.57</v>
          </cell>
        </row>
        <row r="13">
          <cell r="F13">
            <v>16460.73</v>
          </cell>
        </row>
        <row r="23">
          <cell r="F23">
            <v>10973.82</v>
          </cell>
        </row>
        <row r="25">
          <cell r="F25">
            <v>55367.909999999996</v>
          </cell>
        </row>
        <row r="31">
          <cell r="F31">
            <v>9453</v>
          </cell>
        </row>
      </sheetData>
      <sheetData sheetId="124">
        <row r="9">
          <cell r="F9">
            <v>12769.536</v>
          </cell>
        </row>
        <row r="10">
          <cell r="F10">
            <v>15130.57</v>
          </cell>
        </row>
        <row r="12">
          <cell r="F12">
            <v>16460.73</v>
          </cell>
        </row>
        <row r="25">
          <cell r="F25">
            <v>10973.82</v>
          </cell>
        </row>
        <row r="27">
          <cell r="F27">
            <v>55367.909999999996</v>
          </cell>
        </row>
        <row r="33">
          <cell r="F33">
            <v>72454</v>
          </cell>
        </row>
      </sheetData>
      <sheetData sheetId="125">
        <row r="9">
          <cell r="F9">
            <v>12769.536</v>
          </cell>
        </row>
        <row r="10">
          <cell r="F10">
            <v>15130.57</v>
          </cell>
        </row>
        <row r="12">
          <cell r="F12">
            <v>16460.73</v>
          </cell>
        </row>
        <row r="24">
          <cell r="F24">
            <v>10973.82</v>
          </cell>
        </row>
        <row r="27">
          <cell r="F27">
            <v>55367.909999999996</v>
          </cell>
        </row>
        <row r="33">
          <cell r="F33">
            <v>6634</v>
          </cell>
        </row>
      </sheetData>
      <sheetData sheetId="126">
        <row r="9">
          <cell r="F9">
            <v>12769.536</v>
          </cell>
        </row>
        <row r="10">
          <cell r="F10">
            <v>15130.57</v>
          </cell>
        </row>
        <row r="12">
          <cell r="F12">
            <v>16460.73</v>
          </cell>
        </row>
        <row r="28">
          <cell r="F28">
            <v>10973.82</v>
          </cell>
        </row>
        <row r="30">
          <cell r="F30">
            <v>55367.909999999996</v>
          </cell>
        </row>
        <row r="37">
          <cell r="F37">
            <v>641423</v>
          </cell>
        </row>
      </sheetData>
      <sheetData sheetId="127">
        <row r="9">
          <cell r="F9">
            <v>12769.536</v>
          </cell>
        </row>
        <row r="10">
          <cell r="F10">
            <v>15130.57</v>
          </cell>
        </row>
        <row r="12">
          <cell r="F12">
            <v>16355.18</v>
          </cell>
        </row>
        <row r="24">
          <cell r="F24">
            <v>10973.82</v>
          </cell>
        </row>
        <row r="26">
          <cell r="F26">
            <v>55262.36</v>
          </cell>
        </row>
      </sheetData>
      <sheetData sheetId="128"/>
      <sheetData sheetId="129"/>
      <sheetData sheetId="1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workbookViewId="0">
      <selection activeCell="K1" sqref="K1:O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hidden="1" customWidth="1"/>
    <col min="12" max="12" width="10.44140625" hidden="1" customWidth="1"/>
    <col min="13" max="13" width="9.5546875" hidden="1" customWidth="1"/>
    <col min="14" max="15" width="0" hidden="1" customWidth="1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30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4" x14ac:dyDescent="0.3">
      <c r="A3" s="3" t="s">
        <v>2</v>
      </c>
      <c r="B3" s="4"/>
      <c r="C3" s="4"/>
      <c r="D3" s="4"/>
      <c r="E3" s="4"/>
      <c r="F3" s="4"/>
    </row>
    <row r="4" spans="1:14" ht="110.4" x14ac:dyDescent="0.3">
      <c r="A4" s="5" t="s">
        <v>3</v>
      </c>
      <c r="B4" s="5" t="s">
        <v>4</v>
      </c>
      <c r="C4" s="6" t="s">
        <v>5</v>
      </c>
      <c r="D4" s="7"/>
      <c r="E4" s="5" t="s">
        <v>6</v>
      </c>
      <c r="F4" s="5" t="s">
        <v>7</v>
      </c>
    </row>
    <row r="5" spans="1:14" x14ac:dyDescent="0.3">
      <c r="A5" s="8" t="s">
        <v>8</v>
      </c>
      <c r="B5" s="9"/>
      <c r="C5" s="9"/>
      <c r="D5" s="9"/>
      <c r="E5" s="9"/>
      <c r="F5" s="10"/>
      <c r="L5" s="11">
        <v>3325.4</v>
      </c>
    </row>
    <row r="6" spans="1:14" ht="88.5" customHeight="1" x14ac:dyDescent="0.3">
      <c r="A6" s="12" t="s">
        <v>9</v>
      </c>
      <c r="B6" s="13" t="s">
        <v>10</v>
      </c>
      <c r="C6" s="14" t="s">
        <v>11</v>
      </c>
      <c r="D6" s="15"/>
      <c r="E6" s="16" t="s">
        <v>12</v>
      </c>
      <c r="F6" s="16">
        <f>'[1]янв 2025'!F9+'[1]февр 2025'!F9+'[1]март 2025'!F9+'[1]апр 2025'!F9+'[1]май 2025'!F9+'[1]июнь 2025'!F9+'[1]июль 2025'!F9+'[1]авг 2025'!F9+'[1]сент 2025'!F9+'[1]окт 2025'!F9+'[1]нояб 2025'!F9+'[1]дек 2025'!F9</f>
        <v>146051.56799999997</v>
      </c>
      <c r="L6">
        <v>3.84</v>
      </c>
      <c r="N6" t="s">
        <v>13</v>
      </c>
    </row>
    <row r="7" spans="1:14" ht="90" customHeight="1" x14ac:dyDescent="0.3">
      <c r="A7" s="17" t="s">
        <v>14</v>
      </c>
      <c r="B7" s="18" t="s">
        <v>15</v>
      </c>
      <c r="C7" s="14" t="s">
        <v>11</v>
      </c>
      <c r="D7" s="15"/>
      <c r="E7" s="19" t="s">
        <v>16</v>
      </c>
      <c r="F7" s="19">
        <f>'[1]янв 2025'!F10+'[1]февр 2025'!F10+'[1]март 2025'!F10+'[1]апр 2025'!F10+'[1]май 2025'!F10+'[1]июнь 2025'!F10+'[1]июль 2025'!F10+'[1]авг 2025'!F10+'[1]сент 2025'!F10+'[1]окт 2025'!F10+'[1]нояб 2025'!F10+'[1]дек 2025'!F10</f>
        <v>173386.35600000003</v>
      </c>
      <c r="L7">
        <v>4.55</v>
      </c>
    </row>
    <row r="8" spans="1:14" ht="15" customHeight="1" x14ac:dyDescent="0.3">
      <c r="A8" s="20" t="s">
        <v>17</v>
      </c>
      <c r="B8" s="21"/>
      <c r="C8" s="21"/>
      <c r="D8" s="22"/>
      <c r="E8" s="23"/>
      <c r="F8" s="23"/>
    </row>
    <row r="9" spans="1:14" ht="26.25" customHeight="1" x14ac:dyDescent="0.3">
      <c r="A9" s="24" t="s">
        <v>18</v>
      </c>
      <c r="B9" s="25"/>
      <c r="C9" s="25"/>
      <c r="D9" s="26"/>
      <c r="E9" s="23"/>
      <c r="F9" s="23"/>
    </row>
    <row r="10" spans="1:14" ht="25.5" customHeight="1" x14ac:dyDescent="0.3">
      <c r="A10" s="24" t="s">
        <v>19</v>
      </c>
      <c r="B10" s="25"/>
      <c r="C10" s="25"/>
      <c r="D10" s="26"/>
      <c r="E10" s="23"/>
      <c r="F10" s="23"/>
    </row>
    <row r="11" spans="1:14" ht="27" customHeight="1" x14ac:dyDescent="0.3">
      <c r="A11" s="24" t="s">
        <v>20</v>
      </c>
      <c r="B11" s="25"/>
      <c r="C11" s="25"/>
      <c r="D11" s="26"/>
      <c r="E11" s="27"/>
      <c r="F11" s="27"/>
    </row>
    <row r="12" spans="1:14" ht="28.5" customHeight="1" x14ac:dyDescent="0.3">
      <c r="A12" s="28" t="s">
        <v>21</v>
      </c>
      <c r="B12" s="29" t="s">
        <v>22</v>
      </c>
      <c r="C12" s="14" t="s">
        <v>11</v>
      </c>
      <c r="D12" s="15"/>
      <c r="E12" s="30">
        <v>0.01</v>
      </c>
      <c r="F12" s="30">
        <f>E12*3325.4*12</f>
        <v>399.04800000000006</v>
      </c>
    </row>
    <row r="13" spans="1:14" ht="129.6" x14ac:dyDescent="0.3">
      <c r="A13" s="31" t="s">
        <v>23</v>
      </c>
      <c r="B13" s="32" t="s">
        <v>24</v>
      </c>
      <c r="C13" s="14" t="s">
        <v>11</v>
      </c>
      <c r="D13" s="15"/>
      <c r="E13" s="19" t="s">
        <v>25</v>
      </c>
      <c r="F13" s="33">
        <f>'[1]янв 2025'!F12+'[1]февр 2025'!F12+'[1]март 2025'!F12+'[1]апр 2025'!F12+'[1]май 2025'!F12+'[1]июнь 2025'!F13+'[1]июль 2025'!F13+'[1]авг 2025'!F13+'[1]сент 2025'!F12+'[1]окт 2025'!F12+'[1]нояб 2025'!F12+'[1]дек 2025'!F12</f>
        <v>188444.63</v>
      </c>
      <c r="L13">
        <v>0.01</v>
      </c>
    </row>
    <row r="14" spans="1:14" x14ac:dyDescent="0.3">
      <c r="A14" s="34" t="s">
        <v>17</v>
      </c>
      <c r="B14" s="35"/>
      <c r="C14" s="35"/>
      <c r="D14" s="36"/>
      <c r="E14" s="23"/>
      <c r="F14" s="37"/>
    </row>
    <row r="15" spans="1:14" ht="36.75" customHeight="1" x14ac:dyDescent="0.3">
      <c r="A15" s="38" t="s">
        <v>26</v>
      </c>
      <c r="B15" s="39"/>
      <c r="C15" s="39"/>
      <c r="D15" s="40"/>
      <c r="E15" s="23"/>
      <c r="F15" s="37"/>
    </row>
    <row r="16" spans="1:14" ht="34.5" customHeight="1" x14ac:dyDescent="0.3">
      <c r="A16" s="38" t="s">
        <v>27</v>
      </c>
      <c r="B16" s="41"/>
      <c r="C16" s="41"/>
      <c r="D16" s="42"/>
      <c r="E16" s="23"/>
      <c r="F16" s="37"/>
    </row>
    <row r="17" spans="1:6" ht="42" customHeight="1" x14ac:dyDescent="0.3">
      <c r="A17" s="38" t="s">
        <v>28</v>
      </c>
      <c r="B17" s="41"/>
      <c r="C17" s="41"/>
      <c r="D17" s="42"/>
      <c r="E17" s="23"/>
      <c r="F17" s="37"/>
    </row>
    <row r="18" spans="1:6" ht="39" customHeight="1" x14ac:dyDescent="0.3">
      <c r="A18" s="38" t="s">
        <v>29</v>
      </c>
      <c r="B18" s="41"/>
      <c r="C18" s="41"/>
      <c r="D18" s="42"/>
      <c r="E18" s="23"/>
      <c r="F18" s="37"/>
    </row>
    <row r="19" spans="1:6" ht="41.25" customHeight="1" x14ac:dyDescent="0.3">
      <c r="A19" s="38" t="s">
        <v>30</v>
      </c>
      <c r="B19" s="41"/>
      <c r="C19" s="41"/>
      <c r="D19" s="42"/>
      <c r="E19" s="23"/>
      <c r="F19" s="37"/>
    </row>
    <row r="20" spans="1:6" ht="65.25" customHeight="1" x14ac:dyDescent="0.3">
      <c r="A20" s="38" t="s">
        <v>31</v>
      </c>
      <c r="B20" s="41"/>
      <c r="C20" s="41"/>
      <c r="D20" s="42"/>
      <c r="E20" s="23"/>
      <c r="F20" s="37"/>
    </row>
    <row r="21" spans="1:6" ht="51" customHeight="1" x14ac:dyDescent="0.3">
      <c r="A21" s="38" t="s">
        <v>32</v>
      </c>
      <c r="B21" s="41"/>
      <c r="C21" s="41"/>
      <c r="D21" s="42"/>
      <c r="E21" s="23"/>
      <c r="F21" s="37"/>
    </row>
    <row r="22" spans="1:6" ht="53.25" customHeight="1" x14ac:dyDescent="0.3">
      <c r="A22" s="38" t="s">
        <v>33</v>
      </c>
      <c r="B22" s="41"/>
      <c r="C22" s="41"/>
      <c r="D22" s="42"/>
      <c r="E22" s="23"/>
      <c r="F22" s="37"/>
    </row>
    <row r="23" spans="1:6" ht="54" customHeight="1" x14ac:dyDescent="0.3">
      <c r="A23" s="38" t="s">
        <v>34</v>
      </c>
      <c r="B23" s="41"/>
      <c r="C23" s="41"/>
      <c r="D23" s="42"/>
      <c r="E23" s="23"/>
      <c r="F23" s="37"/>
    </row>
    <row r="24" spans="1:6" ht="27" customHeight="1" x14ac:dyDescent="0.3">
      <c r="A24" s="38" t="s">
        <v>35</v>
      </c>
      <c r="B24" s="41"/>
      <c r="C24" s="41"/>
      <c r="D24" s="42"/>
      <c r="E24" s="23"/>
      <c r="F24" s="37"/>
    </row>
    <row r="25" spans="1:6" ht="25.5" customHeight="1" x14ac:dyDescent="0.3">
      <c r="A25" s="38" t="s">
        <v>36</v>
      </c>
      <c r="B25" s="41"/>
      <c r="C25" s="41"/>
      <c r="D25" s="42"/>
      <c r="E25" s="23"/>
      <c r="F25" s="37"/>
    </row>
    <row r="26" spans="1:6" x14ac:dyDescent="0.3">
      <c r="A26" s="38" t="s">
        <v>37</v>
      </c>
      <c r="B26" s="41"/>
      <c r="C26" s="41"/>
      <c r="D26" s="42"/>
      <c r="E26" s="23"/>
      <c r="F26" s="37"/>
    </row>
    <row r="27" spans="1:6" ht="26.25" customHeight="1" x14ac:dyDescent="0.3">
      <c r="A27" s="38" t="s">
        <v>38</v>
      </c>
      <c r="B27" s="41"/>
      <c r="C27" s="41"/>
      <c r="D27" s="42"/>
      <c r="E27" s="23"/>
      <c r="F27" s="37"/>
    </row>
    <row r="28" spans="1:6" x14ac:dyDescent="0.3">
      <c r="A28" s="38" t="s">
        <v>39</v>
      </c>
      <c r="B28" s="41"/>
      <c r="C28" s="41"/>
      <c r="D28" s="42"/>
      <c r="E28" s="23"/>
      <c r="F28" s="37"/>
    </row>
    <row r="29" spans="1:6" ht="51" customHeight="1" x14ac:dyDescent="0.3">
      <c r="A29" s="38" t="s">
        <v>40</v>
      </c>
      <c r="B29" s="41"/>
      <c r="C29" s="41"/>
      <c r="D29" s="42"/>
      <c r="E29" s="23"/>
      <c r="F29" s="37"/>
    </row>
    <row r="30" spans="1:6" ht="29.25" customHeight="1" x14ac:dyDescent="0.3">
      <c r="A30" s="38" t="s">
        <v>41</v>
      </c>
      <c r="B30" s="41"/>
      <c r="C30" s="41"/>
      <c r="D30" s="42"/>
      <c r="E30" s="23"/>
      <c r="F30" s="37"/>
    </row>
    <row r="31" spans="1:6" ht="27.75" customHeight="1" x14ac:dyDescent="0.3">
      <c r="A31" s="38" t="s">
        <v>42</v>
      </c>
      <c r="B31" s="41"/>
      <c r="C31" s="41"/>
      <c r="D31" s="42"/>
      <c r="E31" s="23"/>
      <c r="F31" s="37"/>
    </row>
    <row r="32" spans="1:6" ht="27.75" customHeight="1" x14ac:dyDescent="0.3">
      <c r="A32" s="41" t="s">
        <v>43</v>
      </c>
      <c r="B32" s="41"/>
      <c r="C32" s="41"/>
      <c r="D32" s="42"/>
      <c r="E32" s="23"/>
      <c r="F32" s="37"/>
    </row>
    <row r="33" spans="1:6" ht="27" customHeight="1" x14ac:dyDescent="0.3">
      <c r="A33" s="38" t="s">
        <v>44</v>
      </c>
      <c r="B33" s="41"/>
      <c r="C33" s="41"/>
      <c r="D33" s="42"/>
      <c r="E33" s="23"/>
      <c r="F33" s="37"/>
    </row>
    <row r="34" spans="1:6" x14ac:dyDescent="0.3">
      <c r="A34" s="38" t="s">
        <v>45</v>
      </c>
      <c r="B34" s="41"/>
      <c r="C34" s="41"/>
      <c r="D34" s="42"/>
      <c r="E34" s="23"/>
      <c r="F34" s="37"/>
    </row>
    <row r="35" spans="1:6" x14ac:dyDescent="0.3">
      <c r="A35" s="41" t="s">
        <v>46</v>
      </c>
      <c r="B35" s="41"/>
      <c r="C35" s="41"/>
      <c r="D35" s="42"/>
      <c r="E35" s="23"/>
      <c r="F35" s="37"/>
    </row>
    <row r="36" spans="1:6" ht="30.75" customHeight="1" x14ac:dyDescent="0.3">
      <c r="A36" s="41" t="s">
        <v>47</v>
      </c>
      <c r="B36" s="41"/>
      <c r="C36" s="41"/>
      <c r="D36" s="42"/>
      <c r="E36" s="23"/>
      <c r="F36" s="37"/>
    </row>
    <row r="37" spans="1:6" ht="16.5" customHeight="1" x14ac:dyDescent="0.3">
      <c r="A37" s="41" t="s">
        <v>48</v>
      </c>
      <c r="B37" s="41"/>
      <c r="C37" s="41"/>
      <c r="D37" s="42"/>
      <c r="E37" s="23"/>
      <c r="F37" s="37"/>
    </row>
    <row r="38" spans="1:6" ht="24.75" customHeight="1" x14ac:dyDescent="0.3">
      <c r="A38" s="38" t="s">
        <v>49</v>
      </c>
      <c r="B38" s="41"/>
      <c r="C38" s="41"/>
      <c r="D38" s="42"/>
      <c r="E38" s="23"/>
      <c r="F38" s="37"/>
    </row>
    <row r="39" spans="1:6" ht="27.75" customHeight="1" x14ac:dyDescent="0.3">
      <c r="A39" s="38" t="s">
        <v>50</v>
      </c>
      <c r="B39" s="41"/>
      <c r="C39" s="41"/>
      <c r="D39" s="42"/>
      <c r="E39" s="23"/>
      <c r="F39" s="37"/>
    </row>
    <row r="40" spans="1:6" ht="40.5" customHeight="1" x14ac:dyDescent="0.3">
      <c r="A40" s="38" t="s">
        <v>51</v>
      </c>
      <c r="B40" s="41"/>
      <c r="C40" s="41"/>
      <c r="D40" s="42"/>
      <c r="E40" s="23"/>
      <c r="F40" s="37"/>
    </row>
    <row r="41" spans="1:6" x14ac:dyDescent="0.3">
      <c r="A41" s="38" t="s">
        <v>52</v>
      </c>
      <c r="B41" s="41"/>
      <c r="C41" s="41"/>
      <c r="D41" s="42"/>
      <c r="E41" s="23"/>
      <c r="F41" s="37"/>
    </row>
    <row r="42" spans="1:6" ht="27" customHeight="1" x14ac:dyDescent="0.3">
      <c r="A42" s="38" t="s">
        <v>53</v>
      </c>
      <c r="B42" s="41"/>
      <c r="C42" s="41"/>
      <c r="D42" s="42"/>
      <c r="E42" s="23"/>
      <c r="F42" s="37"/>
    </row>
    <row r="43" spans="1:6" ht="15" customHeight="1" x14ac:dyDescent="0.3">
      <c r="A43" s="38" t="s">
        <v>54</v>
      </c>
      <c r="B43" s="41"/>
      <c r="C43" s="41"/>
      <c r="D43" s="42"/>
      <c r="E43" s="23"/>
      <c r="F43" s="37"/>
    </row>
    <row r="44" spans="1:6" ht="25.5" customHeight="1" x14ac:dyDescent="0.3">
      <c r="A44" s="38" t="s">
        <v>55</v>
      </c>
      <c r="B44" s="41"/>
      <c r="C44" s="41"/>
      <c r="D44" s="42"/>
      <c r="E44" s="23"/>
      <c r="F44" s="37"/>
    </row>
    <row r="45" spans="1:6" x14ac:dyDescent="0.3">
      <c r="A45" s="38" t="s">
        <v>56</v>
      </c>
      <c r="B45" s="41"/>
      <c r="C45" s="41"/>
      <c r="D45" s="42"/>
      <c r="E45" s="23"/>
      <c r="F45" s="37"/>
    </row>
    <row r="46" spans="1:6" ht="27" customHeight="1" x14ac:dyDescent="0.3">
      <c r="A46" s="41" t="s">
        <v>57</v>
      </c>
      <c r="B46" s="41"/>
      <c r="C46" s="41"/>
      <c r="D46" s="42"/>
      <c r="E46" s="23"/>
      <c r="F46" s="37"/>
    </row>
    <row r="47" spans="1:6" x14ac:dyDescent="0.3">
      <c r="A47" s="38" t="s">
        <v>58</v>
      </c>
      <c r="B47" s="41"/>
      <c r="C47" s="41"/>
      <c r="D47" s="42"/>
      <c r="E47" s="23"/>
      <c r="F47" s="37"/>
    </row>
    <row r="48" spans="1:6" x14ac:dyDescent="0.3">
      <c r="A48" s="38" t="s">
        <v>59</v>
      </c>
      <c r="B48" s="41"/>
      <c r="C48" s="41"/>
      <c r="D48" s="42"/>
      <c r="E48" s="23"/>
      <c r="F48" s="37"/>
    </row>
    <row r="49" spans="1:12" ht="17.25" customHeight="1" x14ac:dyDescent="0.3">
      <c r="A49" s="43" t="s">
        <v>60</v>
      </c>
      <c r="B49" s="43"/>
      <c r="C49" s="43"/>
      <c r="D49" s="43"/>
      <c r="E49" s="23"/>
      <c r="F49" s="37"/>
    </row>
    <row r="50" spans="1:12" ht="27.75" customHeight="1" x14ac:dyDescent="0.3">
      <c r="A50" s="38" t="s">
        <v>61</v>
      </c>
      <c r="B50" s="41"/>
      <c r="C50" s="41"/>
      <c r="D50" s="42"/>
      <c r="E50" s="23"/>
      <c r="F50" s="37"/>
    </row>
    <row r="51" spans="1:12" ht="15.75" customHeight="1" x14ac:dyDescent="0.3">
      <c r="A51" s="38" t="s">
        <v>62</v>
      </c>
      <c r="B51" s="41"/>
      <c r="C51" s="41"/>
      <c r="D51" s="42"/>
      <c r="E51" s="23"/>
      <c r="F51" s="37"/>
    </row>
    <row r="52" spans="1:12" ht="15.75" customHeight="1" x14ac:dyDescent="0.3">
      <c r="A52" s="38" t="s">
        <v>63</v>
      </c>
      <c r="B52" s="41"/>
      <c r="C52" s="41"/>
      <c r="D52" s="42"/>
      <c r="E52" s="23"/>
      <c r="F52" s="37"/>
    </row>
    <row r="53" spans="1:12" ht="26.25" customHeight="1" x14ac:dyDescent="0.3">
      <c r="A53" s="38" t="s">
        <v>64</v>
      </c>
      <c r="B53" s="41"/>
      <c r="C53" s="41"/>
      <c r="D53" s="42"/>
      <c r="E53" s="23"/>
      <c r="F53" s="37"/>
    </row>
    <row r="54" spans="1:12" ht="27" customHeight="1" x14ac:dyDescent="0.3">
      <c r="A54" s="38" t="s">
        <v>65</v>
      </c>
      <c r="B54" s="41"/>
      <c r="C54" s="41"/>
      <c r="D54" s="42"/>
      <c r="E54" s="23"/>
      <c r="F54" s="37"/>
    </row>
    <row r="55" spans="1:12" ht="26.25" customHeight="1" x14ac:dyDescent="0.3">
      <c r="A55" s="38" t="s">
        <v>66</v>
      </c>
      <c r="B55" s="41"/>
      <c r="C55" s="41"/>
      <c r="D55" s="42"/>
      <c r="E55" s="23"/>
      <c r="F55" s="37"/>
    </row>
    <row r="56" spans="1:12" ht="88.5" customHeight="1" x14ac:dyDescent="0.3">
      <c r="A56" s="44" t="s">
        <v>67</v>
      </c>
      <c r="B56" s="32" t="s">
        <v>24</v>
      </c>
      <c r="C56" s="45" t="s">
        <v>11</v>
      </c>
      <c r="D56" s="46"/>
      <c r="E56" s="19" t="s">
        <v>68</v>
      </c>
      <c r="F56" s="33">
        <f>'[1]янв 2025'!F23+'[1]февр 2025'!F25+'[1]март 2025'!F24+'[1]апр 2025'!F26+'[1]май 2025'!F24+'[1]июнь 2025'!F29+'[1]июль 2025'!F24+'[1]авг 2025'!F23+'[1]сент 2025'!F25+'[1]окт 2025'!F24+'[1]нояб 2025'!F28+'[1]дек 2025'!F24</f>
        <v>125700.12000000002</v>
      </c>
    </row>
    <row r="57" spans="1:12" x14ac:dyDescent="0.3">
      <c r="A57" s="47" t="s">
        <v>17</v>
      </c>
      <c r="B57" s="47"/>
      <c r="C57" s="47"/>
      <c r="D57" s="48"/>
      <c r="E57" s="23"/>
      <c r="F57" s="37"/>
    </row>
    <row r="58" spans="1:12" ht="26.25" customHeight="1" x14ac:dyDescent="0.3">
      <c r="A58" s="38" t="s">
        <v>69</v>
      </c>
      <c r="B58" s="41"/>
      <c r="C58" s="41"/>
      <c r="D58" s="42"/>
      <c r="E58" s="23"/>
      <c r="F58" s="37"/>
    </row>
    <row r="59" spans="1:12" ht="39.75" customHeight="1" x14ac:dyDescent="0.3">
      <c r="A59" s="43" t="s">
        <v>70</v>
      </c>
      <c r="B59" s="43"/>
      <c r="C59" s="43"/>
      <c r="D59" s="43"/>
      <c r="E59" s="23"/>
      <c r="F59" s="37"/>
    </row>
    <row r="60" spans="1:12" ht="41.25" customHeight="1" x14ac:dyDescent="0.3">
      <c r="A60" s="38" t="s">
        <v>71</v>
      </c>
      <c r="B60" s="41"/>
      <c r="C60" s="41"/>
      <c r="D60" s="42"/>
      <c r="E60" s="27"/>
      <c r="F60" s="49"/>
    </row>
    <row r="61" spans="1:12" ht="58.5" customHeight="1" x14ac:dyDescent="0.3">
      <c r="A61" s="12" t="s">
        <v>72</v>
      </c>
      <c r="B61" s="50" t="s">
        <v>73</v>
      </c>
      <c r="C61" s="51" t="s">
        <v>74</v>
      </c>
      <c r="D61" s="52"/>
      <c r="E61" s="30">
        <v>0.06</v>
      </c>
      <c r="F61" s="30">
        <v>2500</v>
      </c>
    </row>
    <row r="62" spans="1:12" x14ac:dyDescent="0.3">
      <c r="A62" s="53" t="s">
        <v>75</v>
      </c>
      <c r="B62" s="54"/>
      <c r="C62" s="54"/>
      <c r="D62" s="55"/>
      <c r="E62" s="56"/>
      <c r="F62" s="57">
        <f>F6+F7+F12+F13+F56+F61-0.15</f>
        <v>636481.57200000004</v>
      </c>
      <c r="L62" s="58">
        <f>'[1]янв 2025'!F25+'[1]февр 2025'!F29+'[1]март 2025'!F26+'[1]апр 2025'!F28+'[1]май 2025'!F26+'[1]июнь 2025'!F32+'[1]июль 2025'!F27+'[1]авг 2025'!F25+'[1]сент 2025'!F27+'[1]окт 2025'!F27+'[1]нояб 2025'!F30+'[1]дек 2025'!F26</f>
        <v>636481.58199999994</v>
      </c>
    </row>
    <row r="63" spans="1:12" x14ac:dyDescent="0.3">
      <c r="A63" s="59" t="s">
        <v>76</v>
      </c>
      <c r="B63" s="59"/>
      <c r="C63" s="59"/>
      <c r="D63" s="59"/>
      <c r="E63" s="59"/>
      <c r="F63" s="59"/>
    </row>
    <row r="64" spans="1:12" ht="110.4" x14ac:dyDescent="0.3">
      <c r="A64" s="5" t="s">
        <v>3</v>
      </c>
      <c r="B64" s="5" t="s">
        <v>4</v>
      </c>
      <c r="C64" s="60" t="s">
        <v>5</v>
      </c>
      <c r="D64" s="61" t="s">
        <v>77</v>
      </c>
      <c r="E64" s="5" t="s">
        <v>6</v>
      </c>
      <c r="F64" s="5" t="s">
        <v>7</v>
      </c>
      <c r="K64" s="58"/>
      <c r="L64" s="58"/>
    </row>
    <row r="65" spans="1:12" ht="72" x14ac:dyDescent="0.3">
      <c r="A65" s="62" t="s">
        <v>78</v>
      </c>
      <c r="B65" s="60" t="s">
        <v>79</v>
      </c>
      <c r="C65" s="60" t="s">
        <v>80</v>
      </c>
      <c r="D65" s="61">
        <v>400</v>
      </c>
      <c r="E65" s="63">
        <f t="shared" ref="E65:E78" si="0">F65/D65</f>
        <v>60.715000000000003</v>
      </c>
      <c r="F65" s="63">
        <v>24286</v>
      </c>
    </row>
    <row r="66" spans="1:12" ht="28.8" x14ac:dyDescent="0.3">
      <c r="A66" s="62" t="s">
        <v>81</v>
      </c>
      <c r="B66" s="60" t="s">
        <v>82</v>
      </c>
      <c r="C66" s="60" t="s">
        <v>83</v>
      </c>
      <c r="D66" s="61">
        <v>3.2</v>
      </c>
      <c r="E66" s="63">
        <f t="shared" si="0"/>
        <v>546.25</v>
      </c>
      <c r="F66" s="63">
        <v>1748</v>
      </c>
    </row>
    <row r="67" spans="1:12" ht="86.4" x14ac:dyDescent="0.3">
      <c r="A67" s="64" t="s">
        <v>84</v>
      </c>
      <c r="B67" s="60" t="s">
        <v>85</v>
      </c>
      <c r="C67" s="60" t="s">
        <v>86</v>
      </c>
      <c r="D67" s="61">
        <v>1</v>
      </c>
      <c r="E67" s="63">
        <f t="shared" si="0"/>
        <v>6263</v>
      </c>
      <c r="F67" s="63">
        <v>6263</v>
      </c>
    </row>
    <row r="68" spans="1:12" ht="43.2" x14ac:dyDescent="0.3">
      <c r="A68" s="64" t="s">
        <v>87</v>
      </c>
      <c r="B68" s="60" t="s">
        <v>88</v>
      </c>
      <c r="C68" s="60" t="s">
        <v>86</v>
      </c>
      <c r="D68" s="61">
        <v>2</v>
      </c>
      <c r="E68" s="63">
        <f t="shared" si="0"/>
        <v>322</v>
      </c>
      <c r="F68" s="63">
        <v>644</v>
      </c>
    </row>
    <row r="69" spans="1:12" ht="28.8" x14ac:dyDescent="0.3">
      <c r="A69" s="64" t="s">
        <v>89</v>
      </c>
      <c r="B69" s="60" t="s">
        <v>88</v>
      </c>
      <c r="C69" s="60" t="s">
        <v>86</v>
      </c>
      <c r="D69" s="61">
        <v>1</v>
      </c>
      <c r="E69" s="63">
        <f t="shared" si="0"/>
        <v>1132</v>
      </c>
      <c r="F69" s="63">
        <v>1132</v>
      </c>
    </row>
    <row r="70" spans="1:12" ht="28.8" x14ac:dyDescent="0.3">
      <c r="A70" s="64" t="s">
        <v>90</v>
      </c>
      <c r="B70" s="60" t="s">
        <v>88</v>
      </c>
      <c r="C70" s="60" t="s">
        <v>86</v>
      </c>
      <c r="D70" s="61">
        <v>7</v>
      </c>
      <c r="E70" s="63">
        <f t="shared" si="0"/>
        <v>1096.7142857142858</v>
      </c>
      <c r="F70" s="63">
        <v>7677</v>
      </c>
    </row>
    <row r="71" spans="1:12" ht="28.8" x14ac:dyDescent="0.3">
      <c r="A71" s="64" t="s">
        <v>91</v>
      </c>
      <c r="B71" s="60" t="s">
        <v>92</v>
      </c>
      <c r="C71" s="60" t="s">
        <v>86</v>
      </c>
      <c r="D71" s="61">
        <v>6</v>
      </c>
      <c r="E71" s="63">
        <f t="shared" si="0"/>
        <v>12075.666666666666</v>
      </c>
      <c r="F71" s="63">
        <v>72454</v>
      </c>
    </row>
    <row r="72" spans="1:12" ht="28.8" x14ac:dyDescent="0.3">
      <c r="A72" s="64" t="s">
        <v>93</v>
      </c>
      <c r="B72" s="60" t="s">
        <v>94</v>
      </c>
      <c r="C72" s="60" t="s">
        <v>86</v>
      </c>
      <c r="D72" s="61">
        <v>1</v>
      </c>
      <c r="E72" s="63">
        <f t="shared" si="0"/>
        <v>1287</v>
      </c>
      <c r="F72" s="63">
        <v>1287</v>
      </c>
    </row>
    <row r="73" spans="1:12" ht="28.8" x14ac:dyDescent="0.3">
      <c r="A73" s="64" t="s">
        <v>95</v>
      </c>
      <c r="B73" s="60" t="s">
        <v>94</v>
      </c>
      <c r="C73" s="60" t="s">
        <v>86</v>
      </c>
      <c r="D73" s="61">
        <v>1</v>
      </c>
      <c r="E73" s="63">
        <f t="shared" si="0"/>
        <v>1107</v>
      </c>
      <c r="F73" s="63">
        <v>1107</v>
      </c>
    </row>
    <row r="74" spans="1:12" ht="43.2" x14ac:dyDescent="0.3">
      <c r="A74" s="64" t="s">
        <v>96</v>
      </c>
      <c r="B74" s="60" t="s">
        <v>94</v>
      </c>
      <c r="C74" s="60" t="s">
        <v>86</v>
      </c>
      <c r="D74" s="61">
        <v>3</v>
      </c>
      <c r="E74" s="63">
        <f t="shared" si="0"/>
        <v>1413.3333333333333</v>
      </c>
      <c r="F74" s="63">
        <v>4240</v>
      </c>
    </row>
    <row r="75" spans="1:12" ht="57.6" x14ac:dyDescent="0.3">
      <c r="A75" s="64" t="s">
        <v>97</v>
      </c>
      <c r="B75" s="60" t="s">
        <v>98</v>
      </c>
      <c r="C75" s="60" t="s">
        <v>86</v>
      </c>
      <c r="D75" s="61">
        <v>4</v>
      </c>
      <c r="E75" s="63">
        <f t="shared" si="0"/>
        <v>152592.75</v>
      </c>
      <c r="F75" s="63">
        <v>610371</v>
      </c>
    </row>
    <row r="76" spans="1:12" ht="43.2" x14ac:dyDescent="0.3">
      <c r="A76" s="64" t="s">
        <v>99</v>
      </c>
      <c r="B76" s="60" t="s">
        <v>98</v>
      </c>
      <c r="C76" s="60" t="s">
        <v>80</v>
      </c>
      <c r="D76" s="61">
        <v>12</v>
      </c>
      <c r="E76" s="63">
        <f t="shared" si="0"/>
        <v>412.5</v>
      </c>
      <c r="F76" s="63">
        <v>4950</v>
      </c>
    </row>
    <row r="77" spans="1:12" ht="72" x14ac:dyDescent="0.3">
      <c r="A77" s="64" t="s">
        <v>100</v>
      </c>
      <c r="B77" s="60" t="s">
        <v>98</v>
      </c>
      <c r="C77" s="60" t="s">
        <v>86</v>
      </c>
      <c r="D77" s="61">
        <v>4</v>
      </c>
      <c r="E77" s="63">
        <f t="shared" si="0"/>
        <v>516.75</v>
      </c>
      <c r="F77" s="63">
        <v>2067</v>
      </c>
    </row>
    <row r="78" spans="1:12" ht="57.6" x14ac:dyDescent="0.3">
      <c r="A78" s="64" t="s">
        <v>101</v>
      </c>
      <c r="B78" s="60" t="s">
        <v>98</v>
      </c>
      <c r="C78" s="60" t="s">
        <v>83</v>
      </c>
      <c r="D78" s="61">
        <v>10</v>
      </c>
      <c r="E78" s="63">
        <f t="shared" si="0"/>
        <v>2403.5</v>
      </c>
      <c r="F78" s="63">
        <v>24035</v>
      </c>
    </row>
    <row r="79" spans="1:12" x14ac:dyDescent="0.3">
      <c r="A79" s="65" t="s">
        <v>102</v>
      </c>
      <c r="B79" s="66"/>
      <c r="C79" s="66"/>
      <c r="D79" s="66"/>
      <c r="E79" s="67"/>
      <c r="F79" s="67">
        <f>F65+F66+F67+F68+F69+F70+F71+F72+F73+F74+F75+F76+F77+F78</f>
        <v>762261</v>
      </c>
      <c r="L79" s="58">
        <f>'[1]февр 2025'!F35+'[1]май 2025'!F32+'[1]июнь 2025'!F36+'[1]авг 2025'!F31+'[1]сент 2025'!F33+'[1]окт 2025'!F33+'[1]нояб 2025'!F37</f>
        <v>762261</v>
      </c>
    </row>
    <row r="80" spans="1:12" ht="30.75" customHeight="1" x14ac:dyDescent="0.3">
      <c r="A80" s="68" t="s">
        <v>103</v>
      </c>
      <c r="B80" s="68"/>
      <c r="C80" s="68"/>
      <c r="D80" s="68"/>
      <c r="E80" s="68"/>
      <c r="F80" s="68"/>
    </row>
    <row r="81" spans="1:6" ht="28.5" customHeight="1" x14ac:dyDescent="0.3">
      <c r="A81" s="69" t="s">
        <v>104</v>
      </c>
      <c r="B81" s="69"/>
      <c r="C81" s="69"/>
      <c r="D81" s="69"/>
      <c r="E81" s="69"/>
      <c r="F81" s="69"/>
    </row>
    <row r="82" spans="1:6" ht="29.25" customHeight="1" x14ac:dyDescent="0.3">
      <c r="A82" s="69" t="s">
        <v>105</v>
      </c>
      <c r="B82" s="69"/>
      <c r="C82" s="69"/>
      <c r="D82" s="69"/>
      <c r="E82" s="69"/>
      <c r="F82" s="69"/>
    </row>
    <row r="83" spans="1:6" ht="30.75" customHeight="1" x14ac:dyDescent="0.3">
      <c r="A83" s="70" t="s">
        <v>106</v>
      </c>
      <c r="B83" s="70"/>
      <c r="C83" s="70"/>
      <c r="D83" s="70"/>
      <c r="E83" s="70"/>
      <c r="F83" s="70"/>
    </row>
    <row r="84" spans="1:6" x14ac:dyDescent="0.3">
      <c r="A84" s="71" t="s">
        <v>107</v>
      </c>
      <c r="B84" s="71"/>
      <c r="C84" s="71"/>
      <c r="D84" s="71"/>
      <c r="E84" s="71"/>
      <c r="F84" s="71"/>
    </row>
    <row r="85" spans="1:6" ht="15" customHeight="1" x14ac:dyDescent="0.3">
      <c r="A85" s="72" t="s">
        <v>108</v>
      </c>
      <c r="B85" s="72"/>
      <c r="C85" s="72"/>
      <c r="D85" s="72"/>
      <c r="E85" s="72"/>
      <c r="F85" s="72"/>
    </row>
    <row r="86" spans="1:6" ht="15" customHeight="1" x14ac:dyDescent="0.3">
      <c r="A86" s="69" t="s">
        <v>109</v>
      </c>
      <c r="B86" s="69"/>
      <c r="C86" s="69"/>
      <c r="D86" s="69"/>
      <c r="E86" s="69"/>
      <c r="F86" s="69"/>
    </row>
    <row r="87" spans="1:6" ht="30" customHeight="1" x14ac:dyDescent="0.3">
      <c r="A87" s="69" t="s">
        <v>110</v>
      </c>
      <c r="B87" s="69"/>
      <c r="C87" s="69"/>
      <c r="D87" s="69"/>
      <c r="E87" s="69"/>
      <c r="F87" s="69"/>
    </row>
    <row r="88" spans="1:6" ht="15" customHeight="1" x14ac:dyDescent="0.3">
      <c r="A88" s="69" t="s">
        <v>111</v>
      </c>
      <c r="B88" s="69"/>
      <c r="C88" s="69"/>
      <c r="D88" s="69"/>
      <c r="E88" s="69"/>
      <c r="F88" s="69"/>
    </row>
    <row r="89" spans="1:6" ht="15" customHeight="1" x14ac:dyDescent="0.3">
      <c r="A89" s="69" t="s">
        <v>112</v>
      </c>
      <c r="B89" s="69"/>
      <c r="C89" s="69"/>
      <c r="D89" s="69"/>
      <c r="E89" s="69"/>
      <c r="F89" s="69"/>
    </row>
    <row r="90" spans="1:6" ht="29.25" customHeight="1" x14ac:dyDescent="0.3">
      <c r="A90" s="69" t="s">
        <v>113</v>
      </c>
      <c r="B90" s="69"/>
      <c r="C90" s="69"/>
      <c r="D90" s="69"/>
      <c r="E90" s="69"/>
      <c r="F90" s="69"/>
    </row>
    <row r="91" spans="1:6" x14ac:dyDescent="0.3">
      <c r="A91" s="73"/>
      <c r="B91" s="73"/>
      <c r="C91" s="73"/>
      <c r="D91" s="73"/>
      <c r="E91" s="73"/>
      <c r="F91" s="73"/>
    </row>
    <row r="92" spans="1:6" ht="15" customHeight="1" x14ac:dyDescent="0.3">
      <c r="A92" s="74" t="s">
        <v>114</v>
      </c>
      <c r="B92" s="74"/>
      <c r="C92" s="74"/>
      <c r="D92" s="74"/>
      <c r="E92" s="74"/>
      <c r="F92" s="74"/>
    </row>
    <row r="93" spans="1:6" ht="15" customHeight="1" x14ac:dyDescent="0.3">
      <c r="A93" s="74" t="s">
        <v>115</v>
      </c>
      <c r="B93" s="74"/>
      <c r="C93" s="74"/>
      <c r="D93" s="74"/>
      <c r="E93" s="74"/>
      <c r="F93" s="74"/>
    </row>
    <row r="94" spans="1:6" x14ac:dyDescent="0.3">
      <c r="A94" s="75"/>
      <c r="B94" s="76"/>
      <c r="C94" s="77"/>
      <c r="D94" s="77"/>
      <c r="E94" s="78"/>
      <c r="F94" s="79"/>
    </row>
    <row r="95" spans="1:6" x14ac:dyDescent="0.3">
      <c r="A95" s="80" t="s">
        <v>116</v>
      </c>
      <c r="B95" s="80"/>
      <c r="C95" s="80"/>
      <c r="D95" s="80"/>
      <c r="E95" s="80"/>
      <c r="F95" s="80"/>
    </row>
    <row r="97" spans="1:6" x14ac:dyDescent="0.3">
      <c r="A97" s="80" t="s">
        <v>117</v>
      </c>
      <c r="B97" s="80"/>
      <c r="C97" s="80"/>
      <c r="D97" s="80"/>
      <c r="E97" s="80"/>
      <c r="F97" s="80"/>
    </row>
    <row r="98" spans="1:6" x14ac:dyDescent="0.3">
      <c r="A98" s="80" t="s">
        <v>118</v>
      </c>
      <c r="B98" s="80"/>
      <c r="C98" s="80"/>
      <c r="D98" s="80"/>
      <c r="E98" s="80"/>
      <c r="F98" s="80"/>
    </row>
  </sheetData>
  <mergeCells count="84">
    <mergeCell ref="A90:F90"/>
    <mergeCell ref="A92:F92"/>
    <mergeCell ref="A93:F93"/>
    <mergeCell ref="A95:F95"/>
    <mergeCell ref="A97:F97"/>
    <mergeCell ref="A98:F98"/>
    <mergeCell ref="A84:F84"/>
    <mergeCell ref="A85:F85"/>
    <mergeCell ref="A86:F86"/>
    <mergeCell ref="A87:F87"/>
    <mergeCell ref="A88:F88"/>
    <mergeCell ref="A89:F89"/>
    <mergeCell ref="C61:D61"/>
    <mergeCell ref="A63:F63"/>
    <mergeCell ref="A80:F80"/>
    <mergeCell ref="A81:F81"/>
    <mergeCell ref="A82:F82"/>
    <mergeCell ref="A83:F83"/>
    <mergeCell ref="C56:D56"/>
    <mergeCell ref="E56:E60"/>
    <mergeCell ref="F56:F60"/>
    <mergeCell ref="A57:D57"/>
    <mergeCell ref="A58:D58"/>
    <mergeCell ref="A59:D59"/>
    <mergeCell ref="A60:D60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C12:D12"/>
    <mergeCell ref="C13:D13"/>
    <mergeCell ref="E13:E55"/>
    <mergeCell ref="F13:F55"/>
    <mergeCell ref="A14:D14"/>
    <mergeCell ref="A15:D15"/>
    <mergeCell ref="A16:D16"/>
    <mergeCell ref="A17:D17"/>
    <mergeCell ref="A18:D18"/>
    <mergeCell ref="A19:D19"/>
    <mergeCell ref="C7:D7"/>
    <mergeCell ref="E7:E11"/>
    <mergeCell ref="F7:F11"/>
    <mergeCell ref="A8:D8"/>
    <mergeCell ref="A9:D9"/>
    <mergeCell ref="A10:D10"/>
    <mergeCell ref="A11:D11"/>
    <mergeCell ref="A1:I1"/>
    <mergeCell ref="A2:I2"/>
    <mergeCell ref="A3:F3"/>
    <mergeCell ref="C4:D4"/>
    <mergeCell ref="A5:F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2026-02-25T13:31:25Z</dcterms:created>
  <dcterms:modified xsi:type="dcterms:W3CDTF">2026-02-25T13:31:55Z</dcterms:modified>
</cp:coreProperties>
</file>