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20730" windowHeight="9525"/>
  </bookViews>
  <sheets>
    <sheet name="2021" sheetId="1" r:id="rId1"/>
  </sheets>
  <calcPr calcId="125725" refMode="R1C1"/>
</workbook>
</file>

<file path=xl/calcChain.xml><?xml version="1.0" encoding="utf-8"?>
<calcChain xmlns="http://schemas.openxmlformats.org/spreadsheetml/2006/main">
  <c r="H26" i="1"/>
  <c r="I26"/>
  <c r="I27" s="1"/>
  <c r="G34"/>
  <c r="F34"/>
  <c r="E34"/>
  <c r="D34"/>
  <c r="C34"/>
  <c r="I32"/>
  <c r="H32"/>
  <c r="I31"/>
  <c r="H31"/>
  <c r="I30"/>
  <c r="H30"/>
  <c r="I29"/>
  <c r="H29"/>
  <c r="H34" s="1"/>
  <c r="G27"/>
  <c r="F27"/>
  <c r="E27"/>
  <c r="D27"/>
  <c r="C27"/>
  <c r="H27"/>
  <c r="P24"/>
  <c r="O24"/>
  <c r="N24"/>
  <c r="M24"/>
  <c r="L24"/>
  <c r="K24"/>
  <c r="J24"/>
  <c r="G24"/>
  <c r="G35" s="1"/>
  <c r="G39" s="1"/>
  <c r="F24"/>
  <c r="E24"/>
  <c r="D24"/>
  <c r="C24"/>
  <c r="C35" s="1"/>
  <c r="C39" s="1"/>
  <c r="O20"/>
  <c r="I20"/>
  <c r="H20"/>
  <c r="I18"/>
  <c r="H18"/>
  <c r="I16"/>
  <c r="H16"/>
  <c r="I14"/>
  <c r="H14"/>
  <c r="I12"/>
  <c r="H12"/>
  <c r="I10"/>
  <c r="H10"/>
  <c r="I8"/>
  <c r="H8"/>
  <c r="F35" l="1"/>
  <c r="F39" s="1"/>
  <c r="I24"/>
  <c r="I35" s="1"/>
  <c r="I39" s="1"/>
  <c r="E35"/>
  <c r="E39" s="1"/>
  <c r="I34"/>
  <c r="H24"/>
  <c r="H35" s="1"/>
  <c r="H39" s="1"/>
  <c r="D35"/>
  <c r="D39" s="1"/>
</calcChain>
</file>

<file path=xl/comments1.xml><?xml version="1.0" encoding="utf-8"?>
<comments xmlns="http://schemas.openxmlformats.org/spreadsheetml/2006/main">
  <authors>
    <author>Пользователь</author>
  </authors>
  <commentList>
    <comment ref="C12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почему остаток по управлению?</t>
        </r>
      </text>
    </comment>
  </commentList>
</comments>
</file>

<file path=xl/sharedStrings.xml><?xml version="1.0" encoding="utf-8"?>
<sst xmlns="http://schemas.openxmlformats.org/spreadsheetml/2006/main" count="30" uniqueCount="28">
  <si>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</si>
  <si>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</si>
  <si>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</si>
  <si>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</si>
  <si>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</si>
  <si>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</si>
  <si>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</si>
  <si>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</si>
  <si>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</si>
  <si>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</si>
  <si>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</si>
  <si>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</si>
  <si>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</si>
  <si>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</si>
  <si>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</si>
  <si>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</si>
  <si>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</si>
  <si>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 xml:space="preserve">Водоснабжение </t>
  </si>
  <si>
    <t>водоотведение</t>
  </si>
  <si>
    <t>Теплоснабжение</t>
  </si>
  <si>
    <t>Обращние с ТКО</t>
  </si>
  <si>
    <t>ВСЕГО по ЖКУ</t>
  </si>
  <si>
    <t>ВСЕГО по дому</t>
  </si>
  <si>
    <t>УТВЕРЖДАЮ</t>
  </si>
  <si>
    <t>Директор ООО УК "Эталон" _____________________Н.К.Дмитриева</t>
  </si>
  <si>
    <t>Смета доходов и расходов денежных средств д.№ 19 по ул. Советской</t>
  </si>
  <si>
    <t>за период 01.01.2021-31.12.2021  (Управление)</t>
  </si>
  <si>
    <t>Обслуживаемая площадь  - 1460,4  кв.м.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</si>
</sst>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3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FF"/>
      <name val="Arial Cyr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1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9" borderId="38" applyNumberFormat="0" applyAlignment="0" applyProtection="0"/>
    <xf numFmtId="0" fontId="14" fillId="22" borderId="39" applyNumberFormat="0" applyAlignment="0" applyProtection="0"/>
    <xf numFmtId="0" fontId="15" fillId="22" borderId="38" applyNumberFormat="0" applyAlignment="0" applyProtection="0"/>
    <xf numFmtId="164" fontId="1" fillId="0" borderId="0" applyFont="0" applyFill="0" applyBorder="0" applyAlignment="0" applyProtection="0"/>
    <xf numFmtId="0" fontId="16" fillId="0" borderId="40" applyNumberFormat="0" applyFill="0" applyAlignment="0" applyProtection="0"/>
    <xf numFmtId="0" fontId="17" fillId="0" borderId="41" applyNumberFormat="0" applyFill="0" applyAlignment="0" applyProtection="0"/>
    <xf numFmtId="0" fontId="18" fillId="0" borderId="42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43" applyNumberFormat="0" applyFill="0" applyAlignment="0" applyProtection="0"/>
    <xf numFmtId="0" fontId="20" fillId="23" borderId="44" applyNumberFormat="0" applyAlignment="0" applyProtection="0"/>
    <xf numFmtId="0" fontId="21" fillId="0" borderId="0" applyNumberFormat="0" applyFill="0" applyBorder="0" applyAlignment="0" applyProtection="0"/>
    <xf numFmtId="0" fontId="22" fillId="24" borderId="0" applyNumberFormat="0" applyBorder="0" applyAlignment="0" applyProtection="0"/>
    <xf numFmtId="0" fontId="23" fillId="5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5" borderId="45" applyNumberFormat="0" applyFont="0" applyAlignment="0" applyProtection="0"/>
    <xf numFmtId="0" fontId="1" fillId="25" borderId="45" applyNumberFormat="0" applyFont="0" applyAlignment="0" applyProtection="0"/>
    <xf numFmtId="0" fontId="25" fillId="0" borderId="46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88">
    <xf numFmtId="0" fontId="0" fillId="0" borderId="0" xfId="0"/>
    <xf numFmtId="0" fontId="1" fillId="0" borderId="0" xfId="1"/>
    <xf numFmtId="0" fontId="3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right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3" fontId="9" fillId="0" borderId="11" xfId="1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1" fontId="9" fillId="0" borderId="11" xfId="1" applyNumberFormat="1" applyFont="1" applyBorder="1" applyAlignment="1">
      <alignment horizontal="center"/>
    </xf>
    <xf numFmtId="0" fontId="9" fillId="0" borderId="0" xfId="1" applyFont="1" applyFill="1" applyBorder="1" applyAlignment="1">
      <alignment horizontal="center" wrapText="1"/>
    </xf>
    <xf numFmtId="3" fontId="9" fillId="0" borderId="14" xfId="1" applyNumberFormat="1" applyFont="1" applyBorder="1" applyAlignment="1">
      <alignment horizontal="center"/>
    </xf>
    <xf numFmtId="3" fontId="9" fillId="0" borderId="15" xfId="1" applyNumberFormat="1" applyFont="1" applyBorder="1" applyAlignment="1">
      <alignment horizontal="center"/>
    </xf>
    <xf numFmtId="1" fontId="9" fillId="0" borderId="15" xfId="1" applyNumberFormat="1" applyFont="1" applyBorder="1" applyAlignment="1">
      <alignment horizontal="center"/>
    </xf>
    <xf numFmtId="0" fontId="9" fillId="0" borderId="0" xfId="1" applyFont="1"/>
    <xf numFmtId="0" fontId="9" fillId="0" borderId="0" xfId="1" applyFont="1" applyFill="1" applyBorder="1"/>
    <xf numFmtId="3" fontId="5" fillId="0" borderId="15" xfId="1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center"/>
    </xf>
    <xf numFmtId="1" fontId="5" fillId="0" borderId="15" xfId="1" applyNumberFormat="1" applyFont="1" applyBorder="1" applyAlignment="1">
      <alignment horizontal="center"/>
    </xf>
    <xf numFmtId="0" fontId="1" fillId="0" borderId="0" xfId="1" applyFill="1" applyBorder="1"/>
    <xf numFmtId="0" fontId="0" fillId="0" borderId="0" xfId="0" applyFill="1" applyBorder="1"/>
    <xf numFmtId="3" fontId="5" fillId="0" borderId="19" xfId="1" applyNumberFormat="1" applyFont="1" applyBorder="1" applyAlignment="1">
      <alignment horizontal="center"/>
    </xf>
    <xf numFmtId="3" fontId="5" fillId="0" borderId="20" xfId="1" applyNumberFormat="1" applyFont="1" applyBorder="1" applyAlignment="1">
      <alignment horizontal="center"/>
    </xf>
    <xf numFmtId="1" fontId="5" fillId="0" borderId="19" xfId="1" applyNumberFormat="1" applyFont="1" applyBorder="1" applyAlignment="1">
      <alignment horizontal="center"/>
    </xf>
    <xf numFmtId="3" fontId="2" fillId="2" borderId="23" xfId="1" applyNumberFormat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3" fontId="2" fillId="3" borderId="5" xfId="1" applyNumberFormat="1" applyFont="1" applyFill="1" applyBorder="1" applyAlignment="1">
      <alignment horizontal="center"/>
    </xf>
    <xf numFmtId="3" fontId="2" fillId="3" borderId="24" xfId="1" applyNumberFormat="1" applyFont="1" applyFill="1" applyBorder="1" applyAlignment="1">
      <alignment horizontal="center"/>
    </xf>
    <xf numFmtId="3" fontId="2" fillId="2" borderId="15" xfId="1" applyNumberFormat="1" applyFont="1" applyFill="1" applyBorder="1" applyAlignment="1">
      <alignment horizontal="center"/>
    </xf>
    <xf numFmtId="3" fontId="9" fillId="0" borderId="28" xfId="1" applyNumberFormat="1" applyFont="1" applyBorder="1" applyAlignment="1">
      <alignment horizontal="center"/>
    </xf>
    <xf numFmtId="3" fontId="9" fillId="0" borderId="29" xfId="1" applyNumberFormat="1" applyFont="1" applyBorder="1" applyAlignment="1">
      <alignment horizontal="center"/>
    </xf>
    <xf numFmtId="3" fontId="5" fillId="0" borderId="31" xfId="1" applyNumberFormat="1" applyFont="1" applyBorder="1" applyAlignment="1">
      <alignment horizontal="center"/>
    </xf>
    <xf numFmtId="3" fontId="9" fillId="0" borderId="31" xfId="1" applyNumberFormat="1" applyFont="1" applyBorder="1" applyAlignment="1">
      <alignment horizontal="center"/>
    </xf>
    <xf numFmtId="3" fontId="5" fillId="0" borderId="32" xfId="1" applyNumberFormat="1" applyFont="1" applyBorder="1" applyAlignment="1">
      <alignment horizontal="center"/>
    </xf>
    <xf numFmtId="3" fontId="2" fillId="2" borderId="34" xfId="1" applyNumberFormat="1" applyFont="1" applyFill="1" applyBorder="1" applyAlignment="1">
      <alignment horizontal="center"/>
    </xf>
    <xf numFmtId="3" fontId="9" fillId="3" borderId="15" xfId="1" applyNumberFormat="1" applyFont="1" applyFill="1" applyBorder="1" applyAlignment="1">
      <alignment horizontal="center"/>
    </xf>
    <xf numFmtId="0" fontId="10" fillId="0" borderId="0" xfId="0" applyFont="1"/>
    <xf numFmtId="0" fontId="9" fillId="0" borderId="12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0" fontId="3" fillId="0" borderId="2" xfId="1" applyFont="1" applyBorder="1" applyAlignment="1">
      <alignment horizontal="center" vertical="center" wrapText="1"/>
    </xf>
    <xf numFmtId="3" fontId="0" fillId="0" borderId="0" xfId="0" applyNumberFormat="1"/>
    <xf numFmtId="0" fontId="9" fillId="0" borderId="9" xfId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left"/>
    </xf>
    <xf numFmtId="0" fontId="9" fillId="0" borderId="15" xfId="1" applyFont="1" applyBorder="1" applyAlignment="1">
      <alignment horizontal="left"/>
    </xf>
    <xf numFmtId="0" fontId="9" fillId="0" borderId="12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0" fontId="5" fillId="0" borderId="12" xfId="1" applyFont="1" applyBorder="1" applyAlignment="1">
      <alignment horizontal="left"/>
    </xf>
    <xf numFmtId="0" fontId="5" fillId="0" borderId="13" xfId="1" applyFont="1" applyBorder="1" applyAlignment="1">
      <alignment horizontal="left"/>
    </xf>
    <xf numFmtId="0" fontId="9" fillId="0" borderId="14" xfId="1" applyFont="1" applyBorder="1" applyAlignment="1">
      <alignment horizontal="left"/>
    </xf>
    <xf numFmtId="0" fontId="0" fillId="0" borderId="13" xfId="0" applyBorder="1" applyAlignment="1">
      <alignment horizontal="left"/>
    </xf>
    <xf numFmtId="0" fontId="2" fillId="2" borderId="33" xfId="1" applyFont="1" applyFill="1" applyBorder="1" applyAlignment="1">
      <alignment horizontal="center"/>
    </xf>
    <xf numFmtId="0" fontId="2" fillId="2" borderId="34" xfId="1" applyFont="1" applyFill="1" applyBorder="1" applyAlignment="1">
      <alignment horizontal="center"/>
    </xf>
    <xf numFmtId="0" fontId="5" fillId="0" borderId="17" xfId="1" applyFont="1" applyBorder="1" applyAlignment="1">
      <alignment horizontal="left"/>
    </xf>
    <xf numFmtId="0" fontId="5" fillId="0" borderId="18" xfId="1" applyFont="1" applyBorder="1" applyAlignment="1">
      <alignment horizontal="left"/>
    </xf>
    <xf numFmtId="0" fontId="2" fillId="2" borderId="21" xfId="1" applyFont="1" applyFill="1" applyBorder="1" applyAlignment="1">
      <alignment horizontal="center"/>
    </xf>
    <xf numFmtId="0" fontId="2" fillId="2" borderId="22" xfId="1" applyFont="1" applyFill="1" applyBorder="1" applyAlignment="1">
      <alignment horizontal="center"/>
    </xf>
    <xf numFmtId="0" fontId="9" fillId="0" borderId="6" xfId="1" applyFont="1" applyBorder="1" applyAlignment="1">
      <alignment horizontal="left" wrapText="1"/>
    </xf>
    <xf numFmtId="0" fontId="9" fillId="0" borderId="8" xfId="1" applyFont="1" applyBorder="1" applyAlignment="1">
      <alignment horizontal="left" wrapText="1"/>
    </xf>
    <xf numFmtId="0" fontId="2" fillId="2" borderId="15" xfId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26" xfId="1" applyFont="1" applyBorder="1" applyAlignment="1">
      <alignment horizontal="center"/>
    </xf>
    <xf numFmtId="0" fontId="9" fillId="0" borderId="27" xfId="1" applyFont="1" applyBorder="1" applyAlignment="1">
      <alignment horizontal="left" wrapText="1"/>
    </xf>
    <xf numFmtId="0" fontId="9" fillId="0" borderId="28" xfId="1" applyFont="1" applyBorder="1" applyAlignment="1">
      <alignment horizontal="left" wrapText="1"/>
    </xf>
    <xf numFmtId="0" fontId="9" fillId="0" borderId="16" xfId="1" applyFont="1" applyBorder="1" applyAlignment="1">
      <alignment horizontal="left" wrapText="1"/>
    </xf>
    <xf numFmtId="0" fontId="9" fillId="0" borderId="15" xfId="1" applyFont="1" applyBorder="1" applyAlignment="1">
      <alignment horizontal="left" wrapText="1"/>
    </xf>
    <xf numFmtId="0" fontId="5" fillId="0" borderId="30" xfId="1" applyFont="1" applyBorder="1" applyAlignment="1">
      <alignment horizontal="left"/>
    </xf>
    <xf numFmtId="0" fontId="5" fillId="0" borderId="31" xfId="1" applyFont="1" applyBorder="1" applyAlignment="1">
      <alignment horizontal="left"/>
    </xf>
    <xf numFmtId="0" fontId="2" fillId="2" borderId="23" xfId="1" applyFont="1" applyFill="1" applyBorder="1" applyAlignment="1">
      <alignment horizontal="left"/>
    </xf>
    <xf numFmtId="0" fontId="2" fillId="2" borderId="35" xfId="1" applyFont="1" applyFill="1" applyBorder="1" applyAlignment="1">
      <alignment horizontal="left"/>
    </xf>
    <xf numFmtId="0" fontId="9" fillId="3" borderId="36" xfId="1" applyFont="1" applyFill="1" applyBorder="1" applyAlignment="1">
      <alignment horizontal="center" wrapText="1"/>
    </xf>
    <xf numFmtId="0" fontId="9" fillId="3" borderId="37" xfId="1" applyFont="1" applyFill="1" applyBorder="1" applyAlignment="1">
      <alignment horizontal="center" wrapText="1"/>
    </xf>
    <xf numFmtId="0" fontId="9" fillId="3" borderId="15" xfId="1" applyFont="1" applyFill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28" fillId="0" borderId="0" xfId="1" applyFont="1"/>
    <xf numFmtId="0" fontId="28" fillId="0" borderId="0" xfId="1" applyFont="1" applyAlignment="1">
      <alignment horizontal="right"/>
    </xf>
    <xf numFmtId="0" fontId="7" fillId="26" borderId="6" xfId="1" applyFont="1" applyFill="1" applyBorder="1" applyAlignment="1">
      <alignment horizontal="center" vertical="center" wrapText="1"/>
    </xf>
    <xf numFmtId="0" fontId="8" fillId="26" borderId="7" xfId="1" applyFont="1" applyFill="1" applyBorder="1" applyAlignment="1">
      <alignment horizontal="center" vertical="center" wrapText="1"/>
    </xf>
    <xf numFmtId="0" fontId="8" fillId="26" borderId="8" xfId="1" applyFont="1" applyFill="1" applyBorder="1" applyAlignment="1">
      <alignment horizontal="center" vertical="center" wrapText="1"/>
    </xf>
    <xf numFmtId="3" fontId="9" fillId="3" borderId="11" xfId="1" applyNumberFormat="1" applyFont="1" applyFill="1" applyBorder="1" applyAlignment="1">
      <alignment horizontal="center"/>
    </xf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T39"/>
  <sheetViews>
    <sheetView tabSelected="1" workbookViewId="0">
      <selection activeCell="S22" sqref="S22"/>
    </sheetView>
  </sheetViews>
  <sheetFormatPr defaultColWidth="9.140625" defaultRowHeight="15"/>
  <cols>
    <col min="3" max="3" width="16.5703125" customWidth="1"/>
    <col min="4" max="4" width="14.85546875" customWidth="1"/>
    <col min="5" max="5" width="15.85546875" customWidth="1"/>
    <col min="6" max="6" width="15" customWidth="1"/>
    <col min="7" max="8" width="15.42578125" customWidth="1"/>
    <col min="9" max="9" width="19.140625" customWidth="1"/>
    <col min="10" max="12" width="9.140625" hidden="1" customWidth="1"/>
    <col min="13" max="15" width="10.140625" hidden="1" customWidth="1"/>
    <col min="16" max="16" width="9.140625" hidden="1" customWidth="1"/>
    <col min="17" max="17" width="9.140625" customWidth="1"/>
  </cols>
  <sheetData>
    <row r="1" spans="1:20">
      <c r="A1" s="1"/>
      <c r="B1" s="1"/>
      <c r="C1" s="1"/>
      <c r="D1" s="1"/>
      <c r="E1" s="1"/>
      <c r="F1" s="82"/>
      <c r="G1" s="82"/>
      <c r="H1" s="82"/>
      <c r="I1" s="83" t="s">
        <v>23</v>
      </c>
      <c r="J1" s="1"/>
      <c r="K1" s="1"/>
      <c r="L1" s="1"/>
    </row>
    <row r="2" spans="1:20">
      <c r="A2" s="1"/>
      <c r="B2" s="1"/>
      <c r="C2" s="1"/>
      <c r="D2" s="1"/>
      <c r="E2" s="1"/>
      <c r="F2" s="82"/>
      <c r="G2" s="82"/>
      <c r="H2" s="82"/>
      <c r="I2" s="83" t="s">
        <v>24</v>
      </c>
      <c r="J2" s="1"/>
      <c r="K2" s="1"/>
      <c r="L2" s="1"/>
    </row>
    <row r="3" spans="1:20">
      <c r="A3" s="44" t="s">
        <v>25</v>
      </c>
      <c r="B3" s="44"/>
      <c r="C3" s="44"/>
      <c r="D3" s="44"/>
      <c r="E3" s="44"/>
      <c r="F3" s="44"/>
      <c r="G3" s="44"/>
      <c r="H3" s="44"/>
      <c r="I3" s="44"/>
      <c r="J3" s="1"/>
      <c r="K3" s="1"/>
      <c r="L3" s="1"/>
    </row>
    <row r="4" spans="1:20" ht="15.75" thickBot="1">
      <c r="A4" s="44" t="s">
        <v>26</v>
      </c>
      <c r="B4" s="44"/>
      <c r="C4" s="44"/>
      <c r="D4" s="44"/>
      <c r="E4" s="44"/>
      <c r="F4" s="44"/>
      <c r="G4" s="44"/>
      <c r="H4" s="44"/>
      <c r="I4" s="44"/>
      <c r="J4" s="1"/>
      <c r="K4" s="1"/>
      <c r="L4" s="1"/>
    </row>
    <row r="5" spans="1:20" ht="54.75" thickBot="1">
      <c r="A5" s="45" t="s">
        <v>0</v>
      </c>
      <c r="B5" s="46"/>
      <c r="C5" s="40" t="s">
        <v>1</v>
      </c>
      <c r="D5" s="40" t="s">
        <v>2</v>
      </c>
      <c r="E5" s="40" t="s">
        <v>3</v>
      </c>
      <c r="F5" s="40" t="s">
        <v>4</v>
      </c>
      <c r="G5" s="40" t="s">
        <v>5</v>
      </c>
      <c r="H5" s="40" t="s">
        <v>6</v>
      </c>
      <c r="I5" s="2" t="s">
        <v>7</v>
      </c>
      <c r="J5" s="3"/>
      <c r="K5" s="1"/>
      <c r="L5" s="1"/>
    </row>
    <row r="6" spans="1:20">
      <c r="A6" s="47">
        <v>1</v>
      </c>
      <c r="B6" s="48"/>
      <c r="C6" s="4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6">
        <v>8</v>
      </c>
      <c r="J6" s="3"/>
      <c r="K6" s="1"/>
      <c r="L6" s="1"/>
    </row>
    <row r="7" spans="1:20">
      <c r="A7" s="84" t="s">
        <v>27</v>
      </c>
      <c r="B7" s="85"/>
      <c r="C7" s="85"/>
      <c r="D7" s="85"/>
      <c r="E7" s="85"/>
      <c r="F7" s="85"/>
      <c r="G7" s="85"/>
      <c r="H7" s="85"/>
      <c r="I7" s="86"/>
      <c r="J7" s="3"/>
      <c r="K7" s="1"/>
      <c r="L7" s="1"/>
    </row>
    <row r="8" spans="1:20">
      <c r="A8" s="42" t="s">
        <v>8</v>
      </c>
      <c r="B8" s="43"/>
      <c r="C8" s="7">
        <v>-1673.6700000000128</v>
      </c>
      <c r="D8" s="8">
        <v>56431.590000000084</v>
      </c>
      <c r="E8" s="9">
        <v>274545.06</v>
      </c>
      <c r="F8" s="9">
        <v>272526.32</v>
      </c>
      <c r="G8" s="7">
        <v>275981.01</v>
      </c>
      <c r="H8" s="87">
        <f>C8+E8-F8</f>
        <v>345.07000000000698</v>
      </c>
      <c r="I8" s="8">
        <f>D8+E8-G8</f>
        <v>54995.640000000072</v>
      </c>
      <c r="J8" s="10">
        <v>4377.54</v>
      </c>
      <c r="K8" s="10">
        <v>4536.96</v>
      </c>
      <c r="L8" s="10">
        <v>43775.96</v>
      </c>
      <c r="M8" s="10">
        <v>125187.92</v>
      </c>
      <c r="N8" s="10">
        <v>188090.58</v>
      </c>
      <c r="O8" s="10">
        <v>180260.27</v>
      </c>
      <c r="T8" s="41"/>
    </row>
    <row r="9" spans="1:20">
      <c r="A9" s="51"/>
      <c r="B9" s="52"/>
      <c r="C9" s="7"/>
      <c r="D9" s="11"/>
      <c r="E9" s="9"/>
      <c r="F9" s="9"/>
      <c r="G9" s="7"/>
      <c r="H9" s="7"/>
      <c r="I9" s="11"/>
      <c r="J9" s="10"/>
      <c r="K9" s="10"/>
      <c r="L9" s="10"/>
    </row>
    <row r="10" spans="1:20">
      <c r="A10" s="51" t="s">
        <v>9</v>
      </c>
      <c r="B10" s="52"/>
      <c r="C10" s="12">
        <v>521000.08000000007</v>
      </c>
      <c r="D10" s="8">
        <v>63661.609999999928</v>
      </c>
      <c r="E10" s="9">
        <v>435824.94</v>
      </c>
      <c r="F10" s="13">
        <v>707577</v>
      </c>
      <c r="G10" s="7">
        <v>428156.97</v>
      </c>
      <c r="H10" s="7">
        <f>C10+E10-F10</f>
        <v>249248.02000000002</v>
      </c>
      <c r="I10" s="8">
        <f>D10+E10-G10</f>
        <v>71329.579999999958</v>
      </c>
      <c r="J10" s="14">
        <v>4685.1099999999997</v>
      </c>
      <c r="K10" s="14">
        <v>4881.96</v>
      </c>
      <c r="L10" s="14">
        <v>46725.120000000003</v>
      </c>
      <c r="M10" s="15">
        <v>130883.44</v>
      </c>
      <c r="N10" s="15">
        <v>200759.73</v>
      </c>
      <c r="O10" s="15">
        <v>193919.61</v>
      </c>
    </row>
    <row r="11" spans="1:20">
      <c r="A11" s="53"/>
      <c r="B11" s="54"/>
      <c r="C11" s="16"/>
      <c r="D11" s="17"/>
      <c r="E11" s="18"/>
      <c r="F11" s="18"/>
      <c r="G11" s="16"/>
      <c r="H11" s="16"/>
      <c r="I11" s="17"/>
      <c r="J11" s="1"/>
      <c r="K11" s="1"/>
      <c r="L11" s="1"/>
    </row>
    <row r="12" spans="1:20">
      <c r="A12" s="49" t="s">
        <v>10</v>
      </c>
      <c r="B12" s="55"/>
      <c r="C12" s="36">
        <v>0</v>
      </c>
      <c r="D12" s="8">
        <v>13526.699999999983</v>
      </c>
      <c r="E12" s="9">
        <v>73792.77</v>
      </c>
      <c r="F12" s="13">
        <v>61481</v>
      </c>
      <c r="G12" s="7">
        <v>73822.81</v>
      </c>
      <c r="H12" s="7">
        <f>C12+E12-F12</f>
        <v>12311.770000000004</v>
      </c>
      <c r="I12" s="8">
        <f>D12+E12-G12</f>
        <v>13496.659999999989</v>
      </c>
      <c r="J12" s="1">
        <v>1169.67</v>
      </c>
      <c r="K12" s="1">
        <v>1214.0999999999999</v>
      </c>
      <c r="L12" s="1">
        <v>11688.12</v>
      </c>
      <c r="M12" s="19">
        <v>32250.44</v>
      </c>
      <c r="N12" s="19">
        <v>50219.56</v>
      </c>
      <c r="O12" s="19">
        <v>48167.97</v>
      </c>
    </row>
    <row r="13" spans="1:20">
      <c r="A13" s="51"/>
      <c r="B13" s="56"/>
      <c r="C13" s="12"/>
      <c r="D13" s="8"/>
      <c r="E13" s="13"/>
      <c r="F13" s="13"/>
      <c r="G13" s="7"/>
      <c r="H13" s="7"/>
      <c r="I13" s="8"/>
      <c r="J13" s="1"/>
      <c r="K13" s="1"/>
      <c r="L13" s="1"/>
    </row>
    <row r="14" spans="1:20">
      <c r="A14" s="49" t="s">
        <v>11</v>
      </c>
      <c r="B14" s="55"/>
      <c r="C14" s="12">
        <v>-1252.9100000000399</v>
      </c>
      <c r="D14" s="8">
        <v>1676.2799999999988</v>
      </c>
      <c r="E14" s="9">
        <v>27388.66</v>
      </c>
      <c r="F14" s="13">
        <v>25784</v>
      </c>
      <c r="G14" s="7">
        <v>21679.279999999999</v>
      </c>
      <c r="H14" s="7">
        <f>C14+E14-F14</f>
        <v>351.74999999995998</v>
      </c>
      <c r="I14" s="8">
        <f>D14+E14-G14</f>
        <v>7385.66</v>
      </c>
      <c r="J14" s="1">
        <v>65.41</v>
      </c>
      <c r="K14" s="1">
        <v>68.16</v>
      </c>
      <c r="L14">
        <v>652.32000000000005</v>
      </c>
      <c r="M14">
        <v>1881.48</v>
      </c>
      <c r="N14">
        <v>7680.69</v>
      </c>
      <c r="O14" s="20">
        <v>6051.11</v>
      </c>
    </row>
    <row r="15" spans="1:20">
      <c r="A15" s="49"/>
      <c r="B15" s="55"/>
      <c r="C15" s="12"/>
      <c r="D15" s="8"/>
      <c r="E15" s="13"/>
      <c r="F15" s="13"/>
      <c r="G15" s="7"/>
      <c r="H15" s="7"/>
      <c r="I15" s="8"/>
      <c r="J15" s="1"/>
      <c r="K15" s="1"/>
    </row>
    <row r="16" spans="1:20">
      <c r="A16" s="49" t="s">
        <v>12</v>
      </c>
      <c r="B16" s="55"/>
      <c r="C16" s="12">
        <v>-4295.0700000000388</v>
      </c>
      <c r="D16" s="8">
        <v>1180.9099999999999</v>
      </c>
      <c r="E16" s="9">
        <v>19682.38</v>
      </c>
      <c r="F16" s="13">
        <v>18638</v>
      </c>
      <c r="G16" s="7">
        <v>15550.2</v>
      </c>
      <c r="H16" s="7">
        <f>C16+E16-F16</f>
        <v>-3250.6900000000387</v>
      </c>
      <c r="I16" s="8">
        <f>D16+E16-G16</f>
        <v>5313.09</v>
      </c>
      <c r="J16" s="1">
        <v>40.880000000000003</v>
      </c>
      <c r="K16" s="1">
        <v>48.99</v>
      </c>
      <c r="L16">
        <v>407.76</v>
      </c>
      <c r="M16">
        <v>1264.44</v>
      </c>
      <c r="N16">
        <v>5154.6000000000004</v>
      </c>
      <c r="O16" s="20">
        <v>4054.34</v>
      </c>
    </row>
    <row r="17" spans="1:16">
      <c r="A17" s="49"/>
      <c r="B17" s="55"/>
      <c r="C17" s="12"/>
      <c r="D17" s="8"/>
      <c r="E17" s="13"/>
      <c r="F17" s="13"/>
      <c r="G17" s="7"/>
      <c r="H17" s="7"/>
      <c r="I17" s="8"/>
      <c r="J17" s="1"/>
      <c r="K17" s="1"/>
    </row>
    <row r="18" spans="1:16">
      <c r="A18" s="49" t="s">
        <v>13</v>
      </c>
      <c r="B18" s="55"/>
      <c r="C18" s="12">
        <v>-1331.5100000000348</v>
      </c>
      <c r="D18" s="8">
        <v>1468.489999999998</v>
      </c>
      <c r="E18" s="9">
        <v>22516.02</v>
      </c>
      <c r="F18" s="13">
        <v>19196</v>
      </c>
      <c r="G18" s="7">
        <v>21551.27</v>
      </c>
      <c r="H18" s="7">
        <f>C18+E18-F18</f>
        <v>1988.5099999999657</v>
      </c>
      <c r="I18" s="8">
        <f>D18+E18-G18</f>
        <v>2433.239999999998</v>
      </c>
      <c r="J18" s="1">
        <v>245.29</v>
      </c>
      <c r="K18" s="1">
        <v>249.21</v>
      </c>
      <c r="L18">
        <v>2446.3200000000002</v>
      </c>
      <c r="M18">
        <v>696.24</v>
      </c>
      <c r="N18">
        <v>15768.48</v>
      </c>
      <c r="O18" s="20">
        <v>15091.46</v>
      </c>
    </row>
    <row r="19" spans="1:16">
      <c r="A19" s="49"/>
      <c r="B19" s="55"/>
      <c r="C19" s="12"/>
      <c r="D19" s="8"/>
      <c r="E19" s="13"/>
      <c r="F19" s="13"/>
      <c r="G19" s="7"/>
      <c r="H19" s="7"/>
      <c r="I19" s="8"/>
      <c r="J19" s="1"/>
      <c r="K19" s="1"/>
    </row>
    <row r="20" spans="1:16">
      <c r="A20" s="49" t="s">
        <v>14</v>
      </c>
      <c r="B20" s="50"/>
      <c r="C20" s="12">
        <v>-1683.8099999999977</v>
      </c>
      <c r="D20" s="12">
        <v>569.65999999999201</v>
      </c>
      <c r="E20" s="9"/>
      <c r="F20" s="12"/>
      <c r="G20" s="7">
        <v>409.65</v>
      </c>
      <c r="H20" s="12">
        <f>C20+E20-F20</f>
        <v>-1683.8099999999977</v>
      </c>
      <c r="I20" s="8">
        <f>D20+E20-G20</f>
        <v>160.00999999999203</v>
      </c>
      <c r="O20">
        <f>-128.47-29.91</f>
        <v>-158.38</v>
      </c>
    </row>
    <row r="21" spans="1:16">
      <c r="A21" s="38"/>
      <c r="B21" s="39"/>
      <c r="C21" s="12"/>
      <c r="D21" s="8"/>
      <c r="E21" s="13"/>
      <c r="F21" s="13"/>
      <c r="G21" s="7"/>
      <c r="H21" s="7"/>
      <c r="I21" s="8"/>
      <c r="J21" s="1"/>
      <c r="K21" s="1"/>
      <c r="L21" s="1"/>
    </row>
    <row r="22" spans="1:16">
      <c r="A22" s="51"/>
      <c r="B22" s="52"/>
      <c r="C22" s="12"/>
      <c r="D22" s="8"/>
      <c r="E22" s="13"/>
      <c r="F22" s="13"/>
      <c r="G22" s="7"/>
      <c r="H22" s="7"/>
      <c r="I22" s="8"/>
      <c r="J22" s="1"/>
      <c r="K22" s="1"/>
      <c r="L22" s="1"/>
    </row>
    <row r="23" spans="1:16" ht="15.75" thickBot="1">
      <c r="A23" s="59"/>
      <c r="B23" s="60"/>
      <c r="C23" s="21"/>
      <c r="D23" s="22"/>
      <c r="E23" s="23"/>
      <c r="F23" s="23"/>
      <c r="G23" s="21"/>
      <c r="H23" s="21"/>
      <c r="I23" s="22"/>
      <c r="J23" s="1"/>
      <c r="K23" s="1"/>
      <c r="L23" s="1"/>
    </row>
    <row r="24" spans="1:16" ht="15.75" thickBot="1">
      <c r="A24" s="61" t="s">
        <v>15</v>
      </c>
      <c r="B24" s="62"/>
      <c r="C24" s="24">
        <f>C8+C10+C12+C22+C14+C16+C18+C20</f>
        <v>510763.10999999993</v>
      </c>
      <c r="D24" s="24">
        <f t="shared" ref="D24:I24" si="0">D8+D10+D12+D22+D14+D16+D18+D20</f>
        <v>138515.24</v>
      </c>
      <c r="E24" s="24">
        <f t="shared" si="0"/>
        <v>853749.83000000007</v>
      </c>
      <c r="F24" s="24">
        <f t="shared" si="0"/>
        <v>1105202.32</v>
      </c>
      <c r="G24" s="24">
        <f t="shared" si="0"/>
        <v>837151.19000000006</v>
      </c>
      <c r="H24" s="24">
        <f t="shared" si="0"/>
        <v>259310.61999999994</v>
      </c>
      <c r="I24" s="24">
        <f t="shared" si="0"/>
        <v>155113.87999999998</v>
      </c>
      <c r="J24" s="1">
        <f>J8+J10+J12+J14+J16+J18</f>
        <v>10583.9</v>
      </c>
      <c r="K24" s="1">
        <f t="shared" ref="K24:P24" si="1">K8+K10+K12+K14+K16+K18</f>
        <v>10999.38</v>
      </c>
      <c r="L24" s="1">
        <f t="shared" si="1"/>
        <v>105695.6</v>
      </c>
      <c r="M24" s="1">
        <f t="shared" si="1"/>
        <v>292163.95999999996</v>
      </c>
      <c r="N24" s="1">
        <f t="shared" si="1"/>
        <v>467673.63999999996</v>
      </c>
      <c r="O24" s="1">
        <f t="shared" si="1"/>
        <v>447544.76</v>
      </c>
      <c r="P24" s="1">
        <f t="shared" si="1"/>
        <v>0</v>
      </c>
    </row>
    <row r="25" spans="1:16">
      <c r="A25" s="25"/>
      <c r="B25" s="26"/>
      <c r="C25" s="27"/>
      <c r="D25" s="27"/>
      <c r="E25" s="27"/>
      <c r="F25" s="27"/>
      <c r="G25" s="27"/>
      <c r="H25" s="27"/>
      <c r="I25" s="28"/>
      <c r="J25" s="1"/>
      <c r="K25" s="1"/>
      <c r="L25" s="1"/>
    </row>
    <row r="26" spans="1:16" ht="32.25" customHeight="1">
      <c r="A26" s="63" t="s">
        <v>16</v>
      </c>
      <c r="B26" s="64"/>
      <c r="C26" s="12"/>
      <c r="D26" s="12"/>
      <c r="E26" s="13"/>
      <c r="F26" s="13"/>
      <c r="G26" s="12"/>
      <c r="H26" s="12">
        <f>C26+E26-F26</f>
        <v>0</v>
      </c>
      <c r="I26" s="12">
        <f>D26+E26-G26</f>
        <v>0</v>
      </c>
      <c r="J26" s="14"/>
      <c r="K26" s="14"/>
      <c r="L26" s="14"/>
    </row>
    <row r="27" spans="1:16">
      <c r="A27" s="65" t="s">
        <v>15</v>
      </c>
      <c r="B27" s="66"/>
      <c r="C27" s="29">
        <f>C26</f>
        <v>0</v>
      </c>
      <c r="D27" s="29">
        <f>D26</f>
        <v>0</v>
      </c>
      <c r="E27" s="29">
        <f>E26</f>
        <v>0</v>
      </c>
      <c r="F27" s="29">
        <f>F26</f>
        <v>0</v>
      </c>
      <c r="G27" s="29">
        <f>G26</f>
        <v>0</v>
      </c>
      <c r="H27" s="29">
        <f>H26</f>
        <v>0</v>
      </c>
      <c r="I27" s="29">
        <f>I26</f>
        <v>0</v>
      </c>
      <c r="J27" s="1"/>
      <c r="K27" s="1"/>
      <c r="L27" s="1"/>
    </row>
    <row r="28" spans="1:16" ht="15.75" thickBot="1">
      <c r="A28" s="67"/>
      <c r="B28" s="68"/>
      <c r="C28" s="68"/>
      <c r="D28" s="68"/>
      <c r="E28" s="68"/>
      <c r="F28" s="68"/>
      <c r="G28" s="68"/>
      <c r="H28" s="68"/>
      <c r="I28" s="69"/>
    </row>
    <row r="29" spans="1:16">
      <c r="A29" s="70" t="s">
        <v>17</v>
      </c>
      <c r="B29" s="71"/>
      <c r="C29" s="30">
        <v>-1346.5199999999779</v>
      </c>
      <c r="D29" s="12">
        <v>548.71999999997843</v>
      </c>
      <c r="E29" s="13"/>
      <c r="F29" s="12"/>
      <c r="G29" s="12">
        <v>-278.60000000000002</v>
      </c>
      <c r="H29" s="30">
        <f>C29+E29-F29</f>
        <v>-1346.5199999999779</v>
      </c>
      <c r="I29" s="31">
        <f>D29+E29-G29</f>
        <v>827.31999999997845</v>
      </c>
      <c r="N29">
        <v>78093.36</v>
      </c>
      <c r="O29">
        <v>93914.39</v>
      </c>
    </row>
    <row r="30" spans="1:16">
      <c r="A30" s="72" t="s">
        <v>18</v>
      </c>
      <c r="B30" s="73"/>
      <c r="C30" s="12">
        <v>-2442.120000000014</v>
      </c>
      <c r="D30" s="7">
        <v>2313.2799999999925</v>
      </c>
      <c r="E30" s="13"/>
      <c r="F30" s="12"/>
      <c r="G30" s="12">
        <v>1659.51</v>
      </c>
      <c r="H30" s="12">
        <f>C30+E30-F30</f>
        <v>-2442.120000000014</v>
      </c>
      <c r="I30" s="8">
        <f>D30+E30-G30</f>
        <v>653.76999999999248</v>
      </c>
      <c r="N30">
        <v>53753.26</v>
      </c>
      <c r="O30">
        <v>61950.18</v>
      </c>
    </row>
    <row r="31" spans="1:16">
      <c r="A31" s="49" t="s">
        <v>19</v>
      </c>
      <c r="B31" s="50"/>
      <c r="C31" s="12">
        <v>-780.84000000031665</v>
      </c>
      <c r="D31" s="12">
        <v>28955.280000000017</v>
      </c>
      <c r="E31" s="13"/>
      <c r="F31" s="12"/>
      <c r="G31" s="12">
        <v>21845.71</v>
      </c>
      <c r="H31" s="12">
        <f>C31+E31-F31</f>
        <v>-780.84000000031665</v>
      </c>
      <c r="I31" s="8">
        <f>D31+E31-G31</f>
        <v>7109.5700000000179</v>
      </c>
      <c r="N31">
        <v>594749.67000000004</v>
      </c>
      <c r="O31">
        <v>702214.04</v>
      </c>
    </row>
    <row r="32" spans="1:16">
      <c r="A32" s="49" t="s">
        <v>20</v>
      </c>
      <c r="B32" s="50"/>
      <c r="C32" s="12">
        <v>0</v>
      </c>
      <c r="D32" s="12">
        <v>1236.059999999999</v>
      </c>
      <c r="E32" s="9"/>
      <c r="F32" s="7"/>
      <c r="G32" s="7">
        <v>862</v>
      </c>
      <c r="H32" s="12">
        <f>C32+E32-F32</f>
        <v>0</v>
      </c>
      <c r="I32" s="8">
        <f>D32+E32-G32</f>
        <v>374.05999999999904</v>
      </c>
      <c r="N32">
        <v>35368.019999999997</v>
      </c>
      <c r="O32">
        <v>39521.11</v>
      </c>
    </row>
    <row r="33" spans="1:9" ht="15.75" thickBot="1">
      <c r="A33" s="74"/>
      <c r="B33" s="75"/>
      <c r="C33" s="32"/>
      <c r="D33" s="32"/>
      <c r="E33" s="32"/>
      <c r="F33" s="32"/>
      <c r="G33" s="32"/>
      <c r="H33" s="33"/>
      <c r="I33" s="34"/>
    </row>
    <row r="34" spans="1:9" ht="15.75" thickBot="1">
      <c r="A34" s="57" t="s">
        <v>15</v>
      </c>
      <c r="B34" s="58"/>
      <c r="C34" s="35">
        <f>C29+C30+C31+C32</f>
        <v>-4569.4800000003088</v>
      </c>
      <c r="D34" s="35">
        <f t="shared" ref="D34:I34" si="2">D29+D30+D31+D32</f>
        <v>33053.339999999989</v>
      </c>
      <c r="E34" s="35">
        <f t="shared" si="2"/>
        <v>0</v>
      </c>
      <c r="F34" s="35">
        <f t="shared" si="2"/>
        <v>0</v>
      </c>
      <c r="G34" s="35">
        <f t="shared" si="2"/>
        <v>24088.62</v>
      </c>
      <c r="H34" s="35">
        <f t="shared" si="2"/>
        <v>-4569.4800000003088</v>
      </c>
      <c r="I34" s="35">
        <f t="shared" si="2"/>
        <v>8964.7199999999884</v>
      </c>
    </row>
    <row r="35" spans="1:9" ht="15.75" thickBot="1">
      <c r="A35" s="76" t="s">
        <v>21</v>
      </c>
      <c r="B35" s="77"/>
      <c r="C35" s="24">
        <f>C24+C27+C34</f>
        <v>506193.6299999996</v>
      </c>
      <c r="D35" s="24">
        <f>D24+D27+D34</f>
        <v>171568.58</v>
      </c>
      <c r="E35" s="24">
        <f>E24+E27+E34</f>
        <v>853749.83000000007</v>
      </c>
      <c r="F35" s="24">
        <f>F24+F27+F34</f>
        <v>1105202.32</v>
      </c>
      <c r="G35" s="24">
        <f>G24+G27+G34</f>
        <v>861239.81</v>
      </c>
      <c r="H35" s="24">
        <f>H24+H27+H34</f>
        <v>254741.13999999964</v>
      </c>
      <c r="I35" s="24">
        <f>I24+I27+I34</f>
        <v>164078.59999999998</v>
      </c>
    </row>
    <row r="36" spans="1:9" s="37" customFormat="1">
      <c r="A36" s="78"/>
      <c r="B36" s="79"/>
      <c r="C36" s="36"/>
      <c r="D36" s="36"/>
      <c r="E36" s="36"/>
      <c r="F36" s="36"/>
      <c r="G36" s="36"/>
      <c r="H36" s="36"/>
      <c r="I36" s="36"/>
    </row>
    <row r="37" spans="1:9" s="37" customFormat="1">
      <c r="A37" s="80"/>
      <c r="B37" s="81"/>
      <c r="C37" s="36"/>
      <c r="D37" s="36"/>
      <c r="E37" s="36"/>
      <c r="F37" s="36"/>
      <c r="G37" s="36"/>
      <c r="H37" s="12"/>
      <c r="I37" s="36"/>
    </row>
    <row r="38" spans="1:9" ht="15.75" thickBot="1">
      <c r="A38" s="80"/>
      <c r="B38" s="81"/>
      <c r="C38" s="36"/>
      <c r="D38" s="36"/>
      <c r="E38" s="36"/>
      <c r="F38" s="36"/>
      <c r="G38" s="36"/>
      <c r="H38" s="12"/>
      <c r="I38" s="36"/>
    </row>
    <row r="39" spans="1:9" ht="15.75" thickBot="1">
      <c r="A39" s="76" t="s">
        <v>22</v>
      </c>
      <c r="B39" s="77"/>
      <c r="C39" s="24">
        <f>C35+C36</f>
        <v>506193.6299999996</v>
      </c>
      <c r="D39" s="24">
        <f t="shared" ref="D39:I39" si="3">D35+D36</f>
        <v>171568.58</v>
      </c>
      <c r="E39" s="24">
        <f t="shared" si="3"/>
        <v>853749.83000000007</v>
      </c>
      <c r="F39" s="24">
        <f t="shared" si="3"/>
        <v>1105202.32</v>
      </c>
      <c r="G39" s="24">
        <f t="shared" si="3"/>
        <v>861239.81</v>
      </c>
      <c r="H39" s="24">
        <f t="shared" si="3"/>
        <v>254741.13999999964</v>
      </c>
      <c r="I39" s="24">
        <f t="shared" si="3"/>
        <v>164078.59999999998</v>
      </c>
    </row>
  </sheetData>
  <mergeCells count="35">
    <mergeCell ref="A39:B39"/>
    <mergeCell ref="A19:B19"/>
    <mergeCell ref="A23:B23"/>
    <mergeCell ref="A26:B26"/>
    <mergeCell ref="A28:I28"/>
    <mergeCell ref="A38:B38"/>
    <mergeCell ref="A33:B33"/>
    <mergeCell ref="A34:B34"/>
    <mergeCell ref="A35:B35"/>
    <mergeCell ref="A36:B36"/>
    <mergeCell ref="A37:B37"/>
    <mergeCell ref="A32:B32"/>
    <mergeCell ref="A20:B20"/>
    <mergeCell ref="A22:B22"/>
    <mergeCell ref="A24:B24"/>
    <mergeCell ref="A27:B27"/>
    <mergeCell ref="A29:B29"/>
    <mergeCell ref="A30:B30"/>
    <mergeCell ref="A31:B31"/>
    <mergeCell ref="A18:B18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7:I7"/>
    <mergeCell ref="A6:B6"/>
    <mergeCell ref="A3:I3"/>
    <mergeCell ref="A4:I4"/>
    <mergeCell ref="A5:B5"/>
  </mergeCells>
  <pageMargins left="0.70866141732283472" right="0.70866141732283472" top="0.74803149606299213" bottom="0.74803149606299213" header="0.31496062992125984" footer="0.31496062992125984"/>
  <pageSetup paperSize="9" scale="2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Diakov</cp:lastModifiedBy>
  <dcterms:created xsi:type="dcterms:W3CDTF">2020-05-13T11:06:09Z</dcterms:created>
  <dcterms:modified xsi:type="dcterms:W3CDTF">2022-06-27T07:23:05Z</dcterms:modified>
</cp:coreProperties>
</file>