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9000"/>
  </bookViews>
  <sheets>
    <sheet name="2019" sheetId="1" r:id="rId1"/>
  </sheets>
  <calcPr calcId="144525" refMode="R1C1"/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I30" i="1"/>
  <c r="H30" i="1"/>
  <c r="I29" i="1"/>
  <c r="H29" i="1"/>
  <c r="I28" i="1"/>
  <c r="H28" i="1"/>
  <c r="I27" i="1"/>
  <c r="I32" i="1" s="1"/>
  <c r="H27" i="1"/>
  <c r="I25" i="1"/>
  <c r="F25" i="1"/>
  <c r="E25" i="1"/>
  <c r="D25" i="1"/>
  <c r="C25" i="1"/>
  <c r="C33" i="1" s="1"/>
  <c r="H24" i="1"/>
  <c r="G24" i="1"/>
  <c r="G25" i="1" s="1"/>
  <c r="I23" i="1"/>
  <c r="H23" i="1"/>
  <c r="H25" i="1" s="1"/>
  <c r="G21" i="1"/>
  <c r="F21" i="1"/>
  <c r="F33" i="1" s="1"/>
  <c r="E21" i="1"/>
  <c r="D21" i="1"/>
  <c r="C21" i="1"/>
  <c r="I19" i="1"/>
  <c r="H19" i="1"/>
  <c r="I17" i="1"/>
  <c r="H17" i="1"/>
  <c r="I15" i="1"/>
  <c r="H15" i="1"/>
  <c r="I13" i="1"/>
  <c r="H13" i="1"/>
  <c r="I11" i="1"/>
  <c r="H11" i="1"/>
  <c r="I9" i="1"/>
  <c r="H9" i="1"/>
  <c r="I7" i="1"/>
  <c r="I21" i="1" s="1"/>
  <c r="I33" i="1" s="1"/>
  <c r="H7" i="1"/>
  <c r="H21" i="1" s="1"/>
  <c r="D33" i="1" l="1"/>
  <c r="E33" i="1"/>
  <c r="H33" i="1"/>
  <c r="G33" i="1"/>
</calcChain>
</file>

<file path=xl/sharedStrings.xml><?xml version="1.0" encoding="utf-8"?>
<sst xmlns="http://schemas.openxmlformats.org/spreadsheetml/2006/main" count="29" uniqueCount="27">
  <si>
    <t>Информация о состоянии лицевого счета   д.№ 1 по ул. Центральной  п.Кааламо</t>
  </si>
  <si>
    <t>за период 01.01.2019-31.12.2019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</si>
  <si>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</si>
  <si>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</si>
  <si>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</si>
  <si>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</si>
  <si>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</si>
  <si>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</si>
  <si>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</si>
  <si>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</si>
  <si>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</si>
  <si>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- 3440,4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</si>
  <si>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</si>
  <si>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</si>
  <si>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</si>
  <si>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</si>
  <si>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</si>
  <si>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</si>
  <si>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</si>
  <si>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</si>
  <si>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</si>
  <si>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Банковские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</si>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</sst>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35" applyNumberFormat="0" applyAlignment="0" applyProtection="0"/>
    <xf numFmtId="0" fontId="13" fillId="22" borderId="36" applyNumberFormat="0" applyAlignment="0" applyProtection="0"/>
    <xf numFmtId="0" fontId="14" fillId="22" borderId="35" applyNumberFormat="0" applyAlignment="0" applyProtection="0"/>
    <xf numFmtId="44" fontId="1" fillId="0" borderId="0" applyFont="0" applyFill="0" applyBorder="0" applyAlignment="0" applyProtection="0"/>
    <xf numFmtId="0" fontId="15" fillId="0" borderId="37" applyNumberFormat="0" applyFill="0" applyAlignment="0" applyProtection="0"/>
    <xf numFmtId="0" fontId="16" fillId="0" borderId="38" applyNumberFormat="0" applyFill="0" applyAlignment="0" applyProtection="0"/>
    <xf numFmtId="0" fontId="17" fillId="0" borderId="3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40" applyNumberFormat="0" applyFill="0" applyAlignment="0" applyProtection="0"/>
    <xf numFmtId="0" fontId="19" fillId="23" borderId="41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5" borderId="42" applyNumberFormat="0" applyFont="0" applyAlignment="0" applyProtection="0"/>
    <xf numFmtId="0" fontId="1" fillId="25" borderId="42" applyNumberFormat="0" applyFont="0" applyAlignment="0" applyProtection="0"/>
    <xf numFmtId="0" fontId="24" fillId="0" borderId="43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93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2" borderId="11" xfId="1" applyNumberFormat="1" applyFont="1" applyFill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2" borderId="12" xfId="1" applyNumberFormat="1" applyFont="1" applyFill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17" xfId="1" applyNumberFormat="1" applyFont="1" applyBorder="1" applyAlignment="1">
      <alignment horizontal="center"/>
    </xf>
    <xf numFmtId="3" fontId="9" fillId="2" borderId="16" xfId="1" applyNumberFormat="1" applyFont="1" applyFill="1" applyBorder="1" applyAlignment="1">
      <alignment horizontal="center"/>
    </xf>
    <xf numFmtId="3" fontId="9" fillId="0" borderId="16" xfId="1" applyNumberFormat="1" applyFont="1" applyBorder="1" applyAlignment="1">
      <alignment horizontal="center"/>
    </xf>
    <xf numFmtId="3" fontId="9" fillId="0" borderId="18" xfId="1" applyNumberFormat="1" applyFont="1" applyBorder="1" applyAlignment="1">
      <alignment horizontal="center"/>
    </xf>
    <xf numFmtId="3" fontId="5" fillId="0" borderId="21" xfId="1" applyNumberFormat="1" applyFont="1" applyBorder="1" applyAlignment="1">
      <alignment horizontal="center"/>
    </xf>
    <xf numFmtId="3" fontId="5" fillId="0" borderId="22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3" fontId="2" fillId="3" borderId="23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5" xfId="1" applyNumberFormat="1" applyFont="1" applyFill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3" fontId="9" fillId="2" borderId="32" xfId="1" applyNumberFormat="1" applyFont="1" applyFill="1" applyBorder="1" applyAlignment="1">
      <alignment horizontal="center"/>
    </xf>
    <xf numFmtId="3" fontId="9" fillId="0" borderId="32" xfId="1" applyNumberFormat="1" applyFont="1" applyBorder="1" applyAlignment="1">
      <alignment horizontal="center"/>
    </xf>
    <xf numFmtId="3" fontId="9" fillId="0" borderId="3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3" fontId="2" fillId="3" borderId="17" xfId="1" applyNumberFormat="1" applyFont="1" applyFill="1" applyBorder="1" applyAlignment="1">
      <alignment horizontal="center"/>
    </xf>
    <xf numFmtId="0" fontId="5" fillId="0" borderId="34" xfId="1" applyFont="1" applyBorder="1" applyAlignment="1">
      <alignment horizontal="left"/>
    </xf>
    <xf numFmtId="0" fontId="5" fillId="0" borderId="17" xfId="1" applyFont="1" applyBorder="1" applyAlignment="1">
      <alignment horizontal="left"/>
    </xf>
    <xf numFmtId="0" fontId="2" fillId="3" borderId="34" xfId="1" applyFont="1" applyFill="1" applyBorder="1" applyAlignment="1">
      <alignment horizontal="center"/>
    </xf>
    <xf numFmtId="0" fontId="2" fillId="3" borderId="17" xfId="1" applyFont="1" applyFill="1" applyBorder="1" applyAlignment="1">
      <alignment horizontal="center"/>
    </xf>
    <xf numFmtId="0" fontId="2" fillId="3" borderId="23" xfId="1" applyFont="1" applyFill="1" applyBorder="1" applyAlignment="1">
      <alignment horizontal="left"/>
    </xf>
    <xf numFmtId="0" fontId="2" fillId="3" borderId="24" xfId="1" applyFont="1" applyFill="1" applyBorder="1" applyAlignment="1">
      <alignment horizontal="left"/>
    </xf>
    <xf numFmtId="0" fontId="2" fillId="3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9" fillId="0" borderId="31" xfId="1" applyFont="1" applyBorder="1" applyAlignment="1">
      <alignment horizontal="left" wrapText="1"/>
    </xf>
    <xf numFmtId="0" fontId="9" fillId="0" borderId="32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9" fillId="0" borderId="16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0" xfId="1" applyFont="1" applyBorder="1" applyAlignment="1">
      <alignment horizontal="left"/>
    </xf>
    <xf numFmtId="0" fontId="2" fillId="3" borderId="23" xfId="1" applyFont="1" applyFill="1" applyBorder="1" applyAlignment="1">
      <alignment horizontal="center"/>
    </xf>
    <xf numFmtId="0" fontId="2" fillId="3" borderId="24" xfId="1" applyFont="1" applyFill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3" fontId="1" fillId="0" borderId="0" xfId="1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3"/>
  <sheetViews>
    <sheetView tabSelected="1" workbookViewId="0">
      <selection activeCell="K20" sqref="K20:L20"/>
    </sheetView>
  </sheetViews>
  <sheetFormatPr defaultColWidth="9.109375" defaultRowHeight="14.4" x14ac:dyDescent="0.3"/>
  <cols>
    <col min="2" max="2" width="11.5546875" customWidth="1"/>
    <col min="3" max="3" width="15.109375" customWidth="1"/>
    <col min="4" max="4" width="13.44140625" customWidth="1"/>
    <col min="5" max="5" width="18.44140625" customWidth="1"/>
    <col min="6" max="6" width="18.5546875" customWidth="1"/>
    <col min="7" max="7" width="16.88671875" customWidth="1"/>
    <col min="8" max="8" width="13.88671875" customWidth="1"/>
    <col min="9" max="9" width="16.44140625" customWidth="1"/>
  </cols>
  <sheetData>
    <row r="1" spans="1:14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1"/>
      <c r="K1" s="1"/>
      <c r="L1" s="1"/>
      <c r="M1" s="1"/>
      <c r="N1" s="1"/>
    </row>
    <row r="2" spans="1:14" x14ac:dyDescent="0.3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1"/>
      <c r="K2" s="1"/>
      <c r="L2" s="1"/>
      <c r="M2" s="1"/>
      <c r="N2" s="1"/>
    </row>
    <row r="3" spans="1:14" ht="15" thickBot="1" x14ac:dyDescent="0.3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1"/>
      <c r="K3" s="1"/>
      <c r="L3" s="1"/>
      <c r="M3" s="1"/>
      <c r="N3" s="1"/>
    </row>
    <row r="4" spans="1:14" ht="58.2" thickBot="1" x14ac:dyDescent="0.35">
      <c r="A4" s="87" t="s">
        <v>3</v>
      </c>
      <c r="B4" s="88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3" t="s">
        <v>10</v>
      </c>
      <c r="J4" s="1"/>
      <c r="K4" s="89"/>
      <c r="L4" s="89"/>
      <c r="M4" s="1"/>
      <c r="N4" s="1"/>
    </row>
    <row r="5" spans="1:14" x14ac:dyDescent="0.3">
      <c r="A5" s="90">
        <v>1</v>
      </c>
      <c r="B5" s="91"/>
      <c r="C5" s="4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6">
        <v>8</v>
      </c>
      <c r="J5" s="7"/>
      <c r="K5" s="8"/>
      <c r="L5" s="9"/>
      <c r="M5" s="1"/>
      <c r="N5" s="1"/>
    </row>
    <row r="6" spans="1:14" x14ac:dyDescent="0.3">
      <c r="A6" s="79" t="s">
        <v>11</v>
      </c>
      <c r="B6" s="80"/>
      <c r="C6" s="80"/>
      <c r="D6" s="80"/>
      <c r="E6" s="80"/>
      <c r="F6" s="80"/>
      <c r="G6" s="80"/>
      <c r="H6" s="80"/>
      <c r="I6" s="81"/>
      <c r="J6" s="7"/>
      <c r="K6" s="8"/>
      <c r="L6" s="9"/>
      <c r="M6" s="1"/>
      <c r="N6" s="1"/>
    </row>
    <row r="7" spans="1:14" x14ac:dyDescent="0.3">
      <c r="A7" s="82" t="s">
        <v>12</v>
      </c>
      <c r="B7" s="83"/>
      <c r="C7" s="10">
        <v>698.62000000022817</v>
      </c>
      <c r="D7" s="11">
        <v>111114.49000000011</v>
      </c>
      <c r="E7" s="12">
        <v>460125.74000000011</v>
      </c>
      <c r="F7" s="13">
        <v>468124.21</v>
      </c>
      <c r="G7" s="10">
        <v>440269.38</v>
      </c>
      <c r="H7" s="10">
        <f>C7+E7-F7</f>
        <v>-7299.8499999996857</v>
      </c>
      <c r="I7" s="11">
        <f>D7+E7-G7</f>
        <v>130970.85000000021</v>
      </c>
      <c r="J7" s="14"/>
      <c r="K7" s="15"/>
      <c r="L7" s="15"/>
      <c r="M7" s="15"/>
      <c r="N7" s="15"/>
    </row>
    <row r="8" spans="1:14" x14ac:dyDescent="0.3">
      <c r="A8" s="84"/>
      <c r="B8" s="85"/>
      <c r="C8" s="10"/>
      <c r="D8" s="16"/>
      <c r="E8" s="12"/>
      <c r="F8" s="12"/>
      <c r="G8" s="10"/>
      <c r="H8" s="10"/>
      <c r="I8" s="17"/>
      <c r="J8" s="14"/>
      <c r="K8" s="15"/>
      <c r="L8" s="15"/>
      <c r="M8" s="15"/>
      <c r="N8" s="15"/>
    </row>
    <row r="9" spans="1:14" x14ac:dyDescent="0.3">
      <c r="A9" s="84" t="s">
        <v>13</v>
      </c>
      <c r="B9" s="85"/>
      <c r="C9" s="10">
        <v>28935.100000000093</v>
      </c>
      <c r="D9" s="11">
        <v>66636.400000000052</v>
      </c>
      <c r="E9" s="18">
        <v>216590.67999999996</v>
      </c>
      <c r="F9" s="18">
        <v>658177</v>
      </c>
      <c r="G9" s="10">
        <v>214472.00000000003</v>
      </c>
      <c r="H9" s="10">
        <f>C9+E9-F9</f>
        <v>-412651.22</v>
      </c>
      <c r="I9" s="11">
        <f>D9+E9-G9</f>
        <v>68755.079999999987</v>
      </c>
      <c r="J9" s="14"/>
      <c r="K9" s="19"/>
      <c r="L9" s="19"/>
      <c r="M9" s="19"/>
      <c r="N9" s="19"/>
    </row>
    <row r="10" spans="1:14" x14ac:dyDescent="0.3">
      <c r="A10" s="77"/>
      <c r="B10" s="78"/>
      <c r="C10" s="20"/>
      <c r="D10" s="21"/>
      <c r="E10" s="22"/>
      <c r="F10" s="22"/>
      <c r="G10" s="20"/>
      <c r="H10" s="20"/>
      <c r="I10" s="23"/>
      <c r="J10" s="1"/>
      <c r="K10" s="1"/>
      <c r="L10" s="1"/>
      <c r="M10" s="1"/>
      <c r="N10" s="1"/>
    </row>
    <row r="11" spans="1:14" x14ac:dyDescent="0.3">
      <c r="A11" s="66" t="s">
        <v>14</v>
      </c>
      <c r="B11" s="70"/>
      <c r="C11" s="10">
        <v>-1.2400000000488944</v>
      </c>
      <c r="D11" s="11">
        <v>22891.79999999993</v>
      </c>
      <c r="E11" s="18">
        <v>96563.009999999966</v>
      </c>
      <c r="F11" s="18">
        <v>96563.01</v>
      </c>
      <c r="G11" s="10">
        <v>91221.65</v>
      </c>
      <c r="H11" s="10">
        <f>C11+E11-F11</f>
        <v>-1.2400000000779983</v>
      </c>
      <c r="I11" s="11">
        <f>D11+E11-G11</f>
        <v>28233.159999999902</v>
      </c>
      <c r="J11" s="1"/>
      <c r="K11" s="1"/>
      <c r="L11" s="1"/>
      <c r="M11" s="1"/>
      <c r="N11" s="1"/>
    </row>
    <row r="12" spans="1:14" x14ac:dyDescent="0.3">
      <c r="A12" s="77"/>
      <c r="B12" s="78"/>
      <c r="C12" s="20"/>
      <c r="D12" s="24"/>
      <c r="E12" s="22"/>
      <c r="F12" s="22"/>
      <c r="G12" s="20"/>
      <c r="H12" s="10"/>
      <c r="I12" s="25"/>
      <c r="J12" s="1"/>
      <c r="K12" s="1"/>
      <c r="L12" s="1"/>
      <c r="M12" s="1"/>
      <c r="N12" s="1"/>
    </row>
    <row r="13" spans="1:14" x14ac:dyDescent="0.3">
      <c r="A13" s="66" t="s">
        <v>15</v>
      </c>
      <c r="B13" s="70"/>
      <c r="C13" s="26">
        <v>-0.4800000000414002</v>
      </c>
      <c r="D13" s="27">
        <v>1578.2999999999993</v>
      </c>
      <c r="E13" s="18">
        <v>7943.8099999999995</v>
      </c>
      <c r="F13" s="18">
        <v>7943.8</v>
      </c>
      <c r="G13" s="10">
        <v>6271.43</v>
      </c>
      <c r="H13" s="10">
        <f>C13+E13-F13</f>
        <v>-0.47000000004209141</v>
      </c>
      <c r="I13" s="27">
        <f>D13+E13-G13</f>
        <v>3250.6799999999985</v>
      </c>
    </row>
    <row r="14" spans="1:14" x14ac:dyDescent="0.3">
      <c r="A14" s="66"/>
      <c r="B14" s="70"/>
      <c r="C14" s="26"/>
      <c r="D14" s="27"/>
      <c r="E14" s="18"/>
      <c r="F14" s="18"/>
      <c r="G14" s="10"/>
      <c r="H14" s="10"/>
      <c r="I14" s="27"/>
    </row>
    <row r="15" spans="1:14" x14ac:dyDescent="0.3">
      <c r="A15" s="66" t="s">
        <v>16</v>
      </c>
      <c r="B15" s="70"/>
      <c r="C15" s="26">
        <v>-0.48000000003958121</v>
      </c>
      <c r="D15" s="27">
        <v>1276.0199999999986</v>
      </c>
      <c r="E15" s="18">
        <v>7943.8099999999995</v>
      </c>
      <c r="F15" s="18">
        <v>7943.8</v>
      </c>
      <c r="G15" s="10">
        <v>6173.3000000000011</v>
      </c>
      <c r="H15" s="10">
        <f>C15+E15-F15</f>
        <v>-0.47000000004027243</v>
      </c>
      <c r="I15" s="27">
        <f>D15+E15-G15</f>
        <v>3046.529999999997</v>
      </c>
    </row>
    <row r="16" spans="1:14" x14ac:dyDescent="0.3">
      <c r="A16" s="66"/>
      <c r="B16" s="70"/>
      <c r="C16" s="26"/>
      <c r="D16" s="27"/>
      <c r="E16" s="18"/>
      <c r="F16" s="18"/>
      <c r="G16" s="10"/>
      <c r="H16" s="10"/>
      <c r="I16" s="27"/>
    </row>
    <row r="17" spans="1:14" x14ac:dyDescent="0.3">
      <c r="A17" s="66" t="s">
        <v>17</v>
      </c>
      <c r="B17" s="70"/>
      <c r="C17" s="26">
        <v>-0.17000000004190952</v>
      </c>
      <c r="D17" s="27">
        <v>6459.2199999999939</v>
      </c>
      <c r="E17" s="18">
        <v>36313.970000000008</v>
      </c>
      <c r="F17" s="18">
        <v>36313.96</v>
      </c>
      <c r="G17" s="10">
        <v>35964.249999999993</v>
      </c>
      <c r="H17" s="10">
        <f>C17+E17-F17</f>
        <v>-0.16000000003259629</v>
      </c>
      <c r="I17" s="27">
        <f>D17+E17-G17</f>
        <v>6808.9400000000096</v>
      </c>
    </row>
    <row r="18" spans="1:14" x14ac:dyDescent="0.3">
      <c r="A18" s="66"/>
      <c r="B18" s="70"/>
      <c r="C18" s="26"/>
      <c r="D18" s="27"/>
      <c r="E18" s="18"/>
      <c r="F18" s="18"/>
      <c r="G18" s="10"/>
      <c r="H18" s="10"/>
      <c r="I18" s="27"/>
    </row>
    <row r="19" spans="1:14" ht="15" thickBot="1" x14ac:dyDescent="0.35">
      <c r="A19" s="68" t="s">
        <v>18</v>
      </c>
      <c r="B19" s="69"/>
      <c r="C19" s="28">
        <v>-0.54000000000814907</v>
      </c>
      <c r="D19" s="29">
        <v>19814.890000000043</v>
      </c>
      <c r="E19" s="30"/>
      <c r="F19" s="30"/>
      <c r="G19" s="30">
        <v>3353.6400000000003</v>
      </c>
      <c r="H19" s="28">
        <f t="shared" ref="H19" si="0">C19+E19-F19</f>
        <v>-0.54000000000814907</v>
      </c>
      <c r="I19" s="31">
        <f>D19+E19-G19</f>
        <v>16461.250000000044</v>
      </c>
      <c r="J19" s="1"/>
    </row>
    <row r="20" spans="1:14" ht="15" thickBot="1" x14ac:dyDescent="0.35">
      <c r="A20" s="71"/>
      <c r="B20" s="72"/>
      <c r="C20" s="32"/>
      <c r="D20" s="33"/>
      <c r="E20" s="34"/>
      <c r="F20" s="34"/>
      <c r="G20" s="32"/>
      <c r="H20" s="32"/>
      <c r="I20" s="33"/>
      <c r="J20" s="1"/>
      <c r="K20" s="92"/>
      <c r="L20" s="92"/>
      <c r="M20" s="1"/>
      <c r="N20" s="1"/>
    </row>
    <row r="21" spans="1:14" ht="15" thickBot="1" x14ac:dyDescent="0.35">
      <c r="A21" s="73" t="s">
        <v>19</v>
      </c>
      <c r="B21" s="74"/>
      <c r="C21" s="35">
        <f t="shared" ref="C21:I21" si="1">C7+C9+C11+C13+C15+C17+C19</f>
        <v>29630.810000000143</v>
      </c>
      <c r="D21" s="35">
        <f t="shared" si="1"/>
        <v>229771.12000000011</v>
      </c>
      <c r="E21" s="35">
        <f t="shared" si="1"/>
        <v>825481.02000000014</v>
      </c>
      <c r="F21" s="35">
        <f t="shared" si="1"/>
        <v>1275065.78</v>
      </c>
      <c r="G21" s="35">
        <f t="shared" si="1"/>
        <v>797725.65000000014</v>
      </c>
      <c r="H21" s="35">
        <f t="shared" si="1"/>
        <v>-419953.94999999984</v>
      </c>
      <c r="I21" s="35">
        <f t="shared" si="1"/>
        <v>257526.49000000011</v>
      </c>
      <c r="J21" s="1"/>
      <c r="K21" s="1"/>
      <c r="L21" s="1"/>
      <c r="M21" s="1"/>
      <c r="N21" s="1"/>
    </row>
    <row r="22" spans="1:14" ht="15" thickBot="1" x14ac:dyDescent="0.35">
      <c r="A22" s="36"/>
      <c r="B22" s="37"/>
      <c r="C22" s="38"/>
      <c r="D22" s="38"/>
      <c r="E22" s="38"/>
      <c r="F22" s="38"/>
      <c r="G22" s="38"/>
      <c r="H22" s="38"/>
      <c r="I22" s="39"/>
      <c r="J22" s="1"/>
      <c r="K22" s="1"/>
      <c r="L22" s="1"/>
      <c r="M22" s="1"/>
      <c r="N22" s="1"/>
    </row>
    <row r="23" spans="1:14" ht="15" thickBot="1" x14ac:dyDescent="0.35">
      <c r="A23" s="75" t="s">
        <v>20</v>
      </c>
      <c r="B23" s="76"/>
      <c r="C23" s="26">
        <v>954159</v>
      </c>
      <c r="D23" s="26">
        <v>81286.830000000016</v>
      </c>
      <c r="E23" s="18">
        <v>308362.92</v>
      </c>
      <c r="F23" s="18">
        <v>0</v>
      </c>
      <c r="G23" s="26">
        <v>285027.49999999994</v>
      </c>
      <c r="H23" s="17">
        <f>C23+E23-F23</f>
        <v>1262521.92</v>
      </c>
      <c r="I23" s="40">
        <f>D23+E23-G23</f>
        <v>104622.25000000006</v>
      </c>
      <c r="J23" s="14"/>
      <c r="K23" s="19"/>
      <c r="L23" s="19"/>
      <c r="M23" s="19"/>
      <c r="N23" s="19"/>
    </row>
    <row r="24" spans="1:14" x14ac:dyDescent="0.3">
      <c r="A24" s="75" t="s">
        <v>21</v>
      </c>
      <c r="B24" s="76"/>
      <c r="C24" s="26"/>
      <c r="D24" s="26"/>
      <c r="E24" s="18">
        <v>14142.91</v>
      </c>
      <c r="F24" s="18"/>
      <c r="G24" s="26">
        <f>E24</f>
        <v>14142.91</v>
      </c>
      <c r="H24" s="10">
        <f>E24</f>
        <v>14142.91</v>
      </c>
      <c r="I24" s="41"/>
      <c r="J24" s="14"/>
      <c r="K24" s="19"/>
      <c r="L24" s="19"/>
      <c r="M24" s="19"/>
      <c r="N24" s="19"/>
    </row>
    <row r="25" spans="1:14" x14ac:dyDescent="0.3">
      <c r="A25" s="57" t="s">
        <v>19</v>
      </c>
      <c r="B25" s="58"/>
      <c r="C25" s="42">
        <f t="shared" ref="C25:D25" si="2">C23+C24</f>
        <v>954159</v>
      </c>
      <c r="D25" s="42">
        <f t="shared" si="2"/>
        <v>81286.830000000016</v>
      </c>
      <c r="E25" s="42">
        <f>E23+E24</f>
        <v>322505.82999999996</v>
      </c>
      <c r="F25" s="42">
        <f t="shared" ref="F25:I25" si="3">F23+F24</f>
        <v>0</v>
      </c>
      <c r="G25" s="42">
        <f t="shared" si="3"/>
        <v>299170.40999999992</v>
      </c>
      <c r="H25" s="42">
        <f t="shared" si="3"/>
        <v>1276664.8299999998</v>
      </c>
      <c r="I25" s="42">
        <f t="shared" si="3"/>
        <v>104622.25000000006</v>
      </c>
      <c r="J25" s="1"/>
      <c r="K25" s="1"/>
      <c r="L25" s="1"/>
      <c r="M25" s="1"/>
      <c r="N25" s="1"/>
    </row>
    <row r="26" spans="1:14" ht="15" thickBot="1" x14ac:dyDescent="0.35">
      <c r="A26" s="59"/>
      <c r="B26" s="60"/>
      <c r="C26" s="60"/>
      <c r="D26" s="60"/>
      <c r="E26" s="60"/>
      <c r="F26" s="60"/>
      <c r="G26" s="60"/>
      <c r="H26" s="60"/>
      <c r="I26" s="61"/>
      <c r="J26" s="1"/>
    </row>
    <row r="27" spans="1:14" x14ac:dyDescent="0.3">
      <c r="A27" s="62" t="s">
        <v>22</v>
      </c>
      <c r="B27" s="63"/>
      <c r="C27" s="43">
        <v>5704.3000000000175</v>
      </c>
      <c r="D27" s="44">
        <v>62439.340000000055</v>
      </c>
      <c r="E27" s="45">
        <v>17205.11</v>
      </c>
      <c r="F27" s="45">
        <v>17205.11</v>
      </c>
      <c r="G27" s="45">
        <v>51325.450000000012</v>
      </c>
      <c r="H27" s="45">
        <f t="shared" ref="H27:H30" si="4">C27+E27-F27</f>
        <v>5704.3000000000175</v>
      </c>
      <c r="I27" s="46">
        <f>D27+E27-G27</f>
        <v>28319.000000000044</v>
      </c>
      <c r="J27" s="1"/>
    </row>
    <row r="28" spans="1:14" x14ac:dyDescent="0.3">
      <c r="A28" s="64" t="s">
        <v>23</v>
      </c>
      <c r="B28" s="65"/>
      <c r="C28" s="26">
        <v>1906.4099999999744</v>
      </c>
      <c r="D28" s="47">
        <v>64117.00999999998</v>
      </c>
      <c r="E28" s="26">
        <v>15640.2</v>
      </c>
      <c r="F28" s="26">
        <v>15640.2</v>
      </c>
      <c r="G28" s="26">
        <v>51793.909999999996</v>
      </c>
      <c r="H28" s="10">
        <f t="shared" si="4"/>
        <v>1906.4099999999744</v>
      </c>
      <c r="I28" s="27">
        <f>D28+E28-G28</f>
        <v>27963.299999999981</v>
      </c>
      <c r="J28" s="1"/>
    </row>
    <row r="29" spans="1:14" x14ac:dyDescent="0.3">
      <c r="A29" s="66" t="s">
        <v>24</v>
      </c>
      <c r="B29" s="67"/>
      <c r="C29" s="26">
        <v>-131.85000000009313</v>
      </c>
      <c r="D29" s="26">
        <v>138845.5</v>
      </c>
      <c r="E29" s="26"/>
      <c r="F29" s="26"/>
      <c r="G29" s="26">
        <v>31428.2</v>
      </c>
      <c r="H29" s="10">
        <f t="shared" si="4"/>
        <v>-131.85000000009313</v>
      </c>
      <c r="I29" s="27">
        <f>D29+E29-G29</f>
        <v>107417.3</v>
      </c>
      <c r="J29" s="1"/>
    </row>
    <row r="30" spans="1:14" ht="15" thickBot="1" x14ac:dyDescent="0.35">
      <c r="A30" s="68" t="s">
        <v>25</v>
      </c>
      <c r="B30" s="69"/>
      <c r="C30" s="28">
        <v>0</v>
      </c>
      <c r="D30" s="29">
        <v>20600.62000000001</v>
      </c>
      <c r="E30" s="30">
        <v>0</v>
      </c>
      <c r="F30" s="30">
        <v>0</v>
      </c>
      <c r="G30" s="30">
        <v>16397.030000000002</v>
      </c>
      <c r="H30" s="10">
        <f t="shared" si="4"/>
        <v>0</v>
      </c>
      <c r="I30" s="27">
        <f>D30+E30-G30</f>
        <v>4203.5900000000074</v>
      </c>
      <c r="J30" s="1"/>
    </row>
    <row r="31" spans="1:14" ht="15" thickBot="1" x14ac:dyDescent="0.35">
      <c r="A31" s="51"/>
      <c r="B31" s="52"/>
      <c r="C31" s="48"/>
      <c r="D31" s="48"/>
      <c r="E31" s="48"/>
      <c r="F31" s="48"/>
      <c r="G31" s="48"/>
      <c r="H31" s="28"/>
      <c r="I31" s="49"/>
      <c r="J31" s="1"/>
    </row>
    <row r="32" spans="1:14" ht="15" thickBot="1" x14ac:dyDescent="0.35">
      <c r="A32" s="53" t="s">
        <v>19</v>
      </c>
      <c r="B32" s="54"/>
      <c r="C32" s="50">
        <f>C27+C28+C29+C30</f>
        <v>7478.8599999998987</v>
      </c>
      <c r="D32" s="50">
        <f t="shared" ref="D32:I32" si="5">D27+D28+D29+D30</f>
        <v>286002.47000000003</v>
      </c>
      <c r="E32" s="50">
        <f t="shared" si="5"/>
        <v>32845.31</v>
      </c>
      <c r="F32" s="50">
        <f t="shared" si="5"/>
        <v>32845.31</v>
      </c>
      <c r="G32" s="50">
        <f t="shared" si="5"/>
        <v>150944.59000000003</v>
      </c>
      <c r="H32" s="50">
        <f t="shared" si="5"/>
        <v>7478.8599999998987</v>
      </c>
      <c r="I32" s="50">
        <f t="shared" si="5"/>
        <v>167903.19000000003</v>
      </c>
      <c r="J32" s="1"/>
    </row>
    <row r="33" spans="1:10" ht="15" thickBot="1" x14ac:dyDescent="0.35">
      <c r="A33" s="55" t="s">
        <v>26</v>
      </c>
      <c r="B33" s="56"/>
      <c r="C33" s="35">
        <f>C32+C25+C21</f>
        <v>991268.67</v>
      </c>
      <c r="D33" s="35">
        <f t="shared" ref="D33" si="6">D32+D25+D21</f>
        <v>597060.42000000016</v>
      </c>
      <c r="E33" s="35">
        <f>E21+E25+E32</f>
        <v>1180832.1600000001</v>
      </c>
      <c r="F33" s="35">
        <f t="shared" ref="F33:H33" si="7">F21+F25+F32</f>
        <v>1307911.0900000001</v>
      </c>
      <c r="G33" s="35">
        <f t="shared" si="7"/>
        <v>1247840.6500000001</v>
      </c>
      <c r="H33" s="35">
        <f t="shared" si="7"/>
        <v>864189.73999999987</v>
      </c>
      <c r="I33" s="35">
        <f>I21+I25+I32</f>
        <v>530051.93000000017</v>
      </c>
      <c r="J33" s="1"/>
    </row>
  </sheetData>
  <mergeCells count="33">
    <mergeCell ref="K4:L4"/>
    <mergeCell ref="A5:B5"/>
    <mergeCell ref="A11:B11"/>
    <mergeCell ref="A1:I1"/>
    <mergeCell ref="A2:I2"/>
    <mergeCell ref="A3:I3"/>
    <mergeCell ref="A4:B4"/>
    <mergeCell ref="A6:I6"/>
    <mergeCell ref="A7:B7"/>
    <mergeCell ref="A8:B8"/>
    <mergeCell ref="A9:B9"/>
    <mergeCell ref="A10:B10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31:B31"/>
    <mergeCell ref="A32:B32"/>
    <mergeCell ref="A33:B33"/>
    <mergeCell ref="A25:B25"/>
    <mergeCell ref="A26:I26"/>
    <mergeCell ref="A27:B27"/>
    <mergeCell ref="A28:B28"/>
    <mergeCell ref="A29:B29"/>
    <mergeCell ref="A30:B30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2020-05-14T06:22:13Z</dcterms:created>
  <dcterms:modified xsi:type="dcterms:W3CDTF">2020-05-14T06:30:58Z</dcterms:modified>
</cp:coreProperties>
</file>