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9000"/>
  </bookViews>
  <sheets>
    <sheet name=" 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4" i="1" l="1"/>
  <c r="E33" i="1"/>
  <c r="E32" i="1"/>
  <c r="E31" i="1"/>
  <c r="E29" i="1"/>
  <c r="F23" i="1"/>
  <c r="F22" i="1"/>
  <c r="F21" i="1"/>
  <c r="F18" i="1"/>
  <c r="F36" i="1" s="1"/>
  <c r="E14" i="1"/>
  <c r="F13" i="1"/>
  <c r="F12" i="1"/>
  <c r="F11" i="1"/>
  <c r="F14" i="1" s="1"/>
  <c r="E10" i="1"/>
  <c r="F8" i="1"/>
  <c r="F7" i="1"/>
  <c r="F6" i="1"/>
  <c r="F5" i="1"/>
  <c r="F4" i="1"/>
  <c r="F10" i="1" s="1"/>
  <c r="F15" i="1" s="1"/>
</calcChain>
</file>

<file path=xl/sharedStrings.xml><?xml version="1.0" encoding="utf-8"?>
<sst xmlns="http://schemas.openxmlformats.org/spreadsheetml/2006/main" count="100" uniqueCount="65">
  <si>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</si>
  <si>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</si>
  <si>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</si>
  <si>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</si>
  <si>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</si>
  <si>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- 4167,9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</si>
  <si>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</si>
  <si>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</si>
  <si>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</si>
  <si>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с 01.01.2019 -31.05.2019 3,61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01.06.2019-31.12.2019 - 3,90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</si>
  <si>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</si>
  <si>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r>
      <t>с 01.01.2019 -31.05.2019 2,08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01.06.2019-31.12.2019 - 2,30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</si>
  <si>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Уборка лестничных клеток - 485,88 кв.м.                                         </t>
  </si>
  <si>
    <t xml:space="preserve">ежедневно    </t>
  </si>
  <si>
    <r>
      <t>с 01.01.2019 -31.05.2019 2,92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01.06.2019-31.12.2019 - 3,25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</si>
  <si>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Содержание придомовой территории 1 класса - 1030 кв.м., газон - 1130 кв.м. </t>
  </si>
  <si>
    <t>6 раз в неделю</t>
  </si>
  <si>
    <r>
      <t>с 01.01.2019 -31.05.2019 2,70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01.06.2019-31.12.2019 - 3,01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</si>
  <si>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</si>
  <si>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</si>
  <si>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</si>
  <si>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началом отопительного сезона</t>
  </si>
  <si>
    <t>Итого по содержанию:</t>
  </si>
  <si>
    <t xml:space="preserve">Электроснабжение на ОДН </t>
  </si>
  <si>
    <t>Водоснабжение на ОДН</t>
  </si>
  <si>
    <t xml:space="preserve">Водоотведение на ОДН </t>
  </si>
  <si>
    <t>Итого на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</si>
  <si>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</si>
  <si>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</si>
  <si>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</si>
  <si>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>Очистка проезжей части придомовой территории напротив подъездов №№ 1,2,3,4,5,6 с применением экскаватора-погрузчика по уборке территории от снега</t>
  </si>
  <si>
    <t>январь 2019 г. (03.01.2019 г.)</t>
  </si>
  <si>
    <t>час</t>
  </si>
  <si>
    <t>Очистка козырьков балконов кв. №№ 30,43,60,73 от снежных шапок со стороны подъездов с применением автогидроподъемника ООО "Тавла"</t>
  </si>
  <si>
    <t>январь 2019 г. (16.01.2019 г.)</t>
  </si>
  <si>
    <t>Ремонт доводчика в подъезде № 1</t>
  </si>
  <si>
    <t>январь 2019 г.</t>
  </si>
  <si>
    <t>шт.</t>
  </si>
  <si>
    <t>февраль 2019г. (11.02.2019 г.)</t>
  </si>
  <si>
    <t xml:space="preserve">Услуга экскаватора- погрузчика по уборке проезжей части придомовой территории напротив подъездов №№ 1,2,3,4,5,6 </t>
  </si>
  <si>
    <t>март 2019г. (19.03.2019 г.)</t>
  </si>
  <si>
    <t>Очистка проезжей части придомовой территории напротив подъездов №№ 1,2,3,4,5,6 с применением минипогрузчика Mustang 2066  ООО "СМСПМК"</t>
  </si>
  <si>
    <t>март 2019г. (22.03.2019 г.)</t>
  </si>
  <si>
    <t>Ремонт металлической двери в подъезде № 1</t>
  </si>
  <si>
    <t>апрель 2019 г.</t>
  </si>
  <si>
    <t>Ремонт металлической двери (подъезд № 3)</t>
  </si>
  <si>
    <t>май 2019 г.</t>
  </si>
  <si>
    <t>Ремонт межпанельных швов (кв. 15,45)</t>
  </si>
  <si>
    <t>август 2019 г.</t>
  </si>
  <si>
    <t>Замена магнита на оборудовании металлических входных дверях в подъезде № 4</t>
  </si>
  <si>
    <t>Ремонт системы ПЗУ в подъезде № 6</t>
  </si>
  <si>
    <t>Составление смет на оборудование асфальтированной автопарковкой придомовой территории жилого дома для включения в муниципальную программу "Комфортная городская среда" на 2020 год</t>
  </si>
  <si>
    <t>октябрь  2019 г.</t>
  </si>
  <si>
    <t>расчет</t>
  </si>
  <si>
    <t xml:space="preserve">Замена общедомового прибора учета холодного водоснабжения (водомера диам. 40 мм) на вводе в дом </t>
  </si>
  <si>
    <t>Обработка фасада универсальной проникающей гидроизоляцией по бетонным панелям квартира № 1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</si>
  <si>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</si>
  <si>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Ревизия этажных электрических щитов:демонтаж пакетных выключателей и установка автоматических выключателей до эл. счетчиков, замена вводных проводов, замена квартирных автоматов на лестничных площадках с 1 по 15</t>
  </si>
  <si>
    <t>Обработка фасада универсальной проникающей гидроизоляцией по бетонным панелям квартиры № 15 с применением автогидроподъемника ООО "ЭнергоАС"</t>
  </si>
  <si>
    <t>ноябрь 2019 г.</t>
  </si>
  <si>
    <t>Замена светодиодных светильников-прожекторов на движение над № 3,5; установка датчиков на движение над подъездами №№ 1,2</t>
  </si>
  <si>
    <t>датчик шт.</t>
  </si>
  <si>
    <t>светиль- ник         шт.</t>
  </si>
  <si>
    <t>Итого по ремонту:</t>
  </si>
  <si>
    <t>Отчет о выполнении договора управления многоквартирным домом № 6 по ул. Дружбы народов 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</si>
</sst>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.%20&#1085;&#1072;&#1088;&#1086;&#1076;&#1086;&#1074;,%20&#1076;.6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F9">
            <v>15046.118999999999</v>
          </cell>
        </row>
        <row r="10">
          <cell r="F10">
            <v>8669.232</v>
          </cell>
        </row>
        <row r="11">
          <cell r="F11">
            <v>12170.267999999998</v>
          </cell>
        </row>
        <row r="12">
          <cell r="F12">
            <v>-5084.8379999999997</v>
          </cell>
        </row>
        <row r="13">
          <cell r="F13">
            <v>11253.33</v>
          </cell>
        </row>
        <row r="14">
          <cell r="F14">
            <v>291.75299999999999</v>
          </cell>
        </row>
        <row r="16">
          <cell r="F16">
            <v>2709.1349999999998</v>
          </cell>
        </row>
        <row r="17">
          <cell r="F17">
            <v>0</v>
          </cell>
        </row>
        <row r="18">
          <cell r="F18">
            <v>0</v>
          </cell>
        </row>
      </sheetData>
      <sheetData sheetId="40">
        <row r="9">
          <cell r="F9">
            <v>15046.118999999999</v>
          </cell>
        </row>
        <row r="10">
          <cell r="F10">
            <v>8669.232</v>
          </cell>
        </row>
        <row r="11">
          <cell r="F11">
            <v>12170.267999999998</v>
          </cell>
        </row>
        <row r="12">
          <cell r="F12">
            <v>11253.33</v>
          </cell>
        </row>
        <row r="13">
          <cell r="F13">
            <v>-2167.308</v>
          </cell>
        </row>
        <row r="14">
          <cell r="F14">
            <v>291.75299999999999</v>
          </cell>
        </row>
        <row r="16">
          <cell r="F16">
            <v>4292.9369999999999</v>
          </cell>
        </row>
        <row r="17">
          <cell r="F17">
            <v>0</v>
          </cell>
        </row>
        <row r="18">
          <cell r="F18">
            <v>0</v>
          </cell>
        </row>
      </sheetData>
      <sheetData sheetId="41">
        <row r="9">
          <cell r="F9">
            <v>15046.118999999999</v>
          </cell>
        </row>
        <row r="10">
          <cell r="F10">
            <v>8669.232</v>
          </cell>
        </row>
        <row r="11">
          <cell r="F11">
            <v>12170.267999999998</v>
          </cell>
        </row>
        <row r="12">
          <cell r="F12">
            <v>11253.33</v>
          </cell>
        </row>
        <row r="13">
          <cell r="F13">
            <v>291.75299999999999</v>
          </cell>
        </row>
        <row r="15">
          <cell r="F15">
            <v>1667.1599999999999</v>
          </cell>
        </row>
        <row r="16">
          <cell r="F16">
            <v>833.57999999999993</v>
          </cell>
        </row>
        <row r="17">
          <cell r="F17">
            <v>541.827</v>
          </cell>
        </row>
      </sheetData>
      <sheetData sheetId="42">
        <row r="9">
          <cell r="F9">
            <v>15046.118999999999</v>
          </cell>
        </row>
        <row r="10">
          <cell r="F10">
            <v>8669.232</v>
          </cell>
        </row>
        <row r="11">
          <cell r="F11">
            <v>12170.267999999998</v>
          </cell>
        </row>
        <row r="12">
          <cell r="F12">
            <v>11253.33</v>
          </cell>
        </row>
        <row r="13">
          <cell r="F13">
            <v>291.75299999999999</v>
          </cell>
        </row>
        <row r="15">
          <cell r="F15">
            <v>1417.086</v>
          </cell>
        </row>
        <row r="16">
          <cell r="F16">
            <v>2584.098</v>
          </cell>
        </row>
        <row r="17">
          <cell r="F17">
            <v>1667.1599999999999</v>
          </cell>
        </row>
      </sheetData>
      <sheetData sheetId="43">
        <row r="9">
          <cell r="F9">
            <v>15046.118999999999</v>
          </cell>
        </row>
        <row r="10">
          <cell r="F10">
            <v>8669.232</v>
          </cell>
        </row>
        <row r="11">
          <cell r="F11">
            <v>12170.267999999998</v>
          </cell>
        </row>
        <row r="12">
          <cell r="F12">
            <v>11253.33</v>
          </cell>
        </row>
        <row r="13">
          <cell r="F13">
            <v>291.75299999999999</v>
          </cell>
        </row>
        <row r="16">
          <cell r="F16">
            <v>2292.3449999999998</v>
          </cell>
        </row>
        <row r="17">
          <cell r="F17">
            <v>1000.2959999999998</v>
          </cell>
        </row>
        <row r="18">
          <cell r="F18">
            <v>625.18499999999995</v>
          </cell>
        </row>
      </sheetData>
      <sheetData sheetId="44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  <row r="15">
          <cell r="F15">
            <v>1833.8759999999997</v>
          </cell>
        </row>
        <row r="16">
          <cell r="F16">
            <v>1958.9129999999998</v>
          </cell>
        </row>
        <row r="17">
          <cell r="F17">
            <v>1250.3699999999999</v>
          </cell>
        </row>
      </sheetData>
      <sheetData sheetId="45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  <row r="15">
          <cell r="F15">
            <v>1375.4069999999999</v>
          </cell>
        </row>
        <row r="16">
          <cell r="F16">
            <v>2417.3819999999996</v>
          </cell>
        </row>
        <row r="17">
          <cell r="F17">
            <v>1625.481</v>
          </cell>
        </row>
      </sheetData>
      <sheetData sheetId="46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  <row r="15">
          <cell r="F15">
            <v>1208.6909999999998</v>
          </cell>
        </row>
        <row r="16">
          <cell r="F16">
            <v>625.18499999999995</v>
          </cell>
        </row>
        <row r="17">
          <cell r="F17">
            <v>416.78999999999996</v>
          </cell>
        </row>
      </sheetData>
      <sheetData sheetId="47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  <row r="15">
          <cell r="F15">
            <v>1625.481</v>
          </cell>
        </row>
        <row r="16">
          <cell r="F16">
            <v>208.39499999999998</v>
          </cell>
        </row>
        <row r="17">
          <cell r="F17">
            <v>125.03699999999998</v>
          </cell>
        </row>
      </sheetData>
      <sheetData sheetId="48">
        <row r="8">
          <cell r="F8">
            <v>16254.809999999998</v>
          </cell>
        </row>
        <row r="9">
          <cell r="F9">
            <v>9586.1699999999983</v>
          </cell>
        </row>
        <row r="10">
          <cell r="F10">
            <v>13545.674999999999</v>
          </cell>
        </row>
        <row r="11">
          <cell r="F11">
            <v>12545.378999999997</v>
          </cell>
        </row>
        <row r="12">
          <cell r="F12">
            <v>291.75299999999999</v>
          </cell>
        </row>
        <row r="14">
          <cell r="F14">
            <v>2136.2689999999998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49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  <row r="15">
          <cell r="F15">
            <v>2709.1349999999998</v>
          </cell>
        </row>
        <row r="16">
          <cell r="F16">
            <v>791.90099999999995</v>
          </cell>
        </row>
        <row r="17">
          <cell r="F17">
            <v>541.827</v>
          </cell>
        </row>
      </sheetData>
      <sheetData sheetId="50">
        <row r="9">
          <cell r="F9">
            <v>16353.579999999998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  <row r="15">
          <cell r="F15">
            <v>3365.65</v>
          </cell>
        </row>
        <row r="16">
          <cell r="F16">
            <v>583.59</v>
          </cell>
        </row>
        <row r="17">
          <cell r="F17">
            <v>375.12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activeCell="L4" sqref="L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1" ht="29.25" customHeight="1" x14ac:dyDescent="0.3">
      <c r="A1" s="1" t="s">
        <v>64</v>
      </c>
      <c r="B1" s="1"/>
      <c r="C1" s="1"/>
      <c r="D1" s="1"/>
      <c r="E1" s="1"/>
      <c r="F1" s="1"/>
      <c r="G1" s="1"/>
      <c r="H1" s="1"/>
      <c r="I1" s="1"/>
    </row>
    <row r="2" spans="1:11" ht="110.4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11" x14ac:dyDescent="0.3">
      <c r="A3" s="5" t="s">
        <v>5</v>
      </c>
      <c r="B3" s="6"/>
      <c r="C3" s="6"/>
      <c r="D3" s="6"/>
      <c r="E3" s="6"/>
      <c r="F3" s="7"/>
    </row>
    <row r="4" spans="1:11" ht="129.6" x14ac:dyDescent="0.3">
      <c r="A4" s="8" t="s">
        <v>6</v>
      </c>
      <c r="B4" s="9" t="s">
        <v>7</v>
      </c>
      <c r="C4" s="10" t="s">
        <v>8</v>
      </c>
      <c r="D4" s="11"/>
      <c r="E4" s="12" t="s">
        <v>9</v>
      </c>
      <c r="F4" s="13">
        <f>'[1]январь 2019 г.'!F9+'[1]февраль 2019 г.'!F9+'[1]март 2019 г.'!F9+'[1]апрель 2019 г.'!F9+'[1]май 2019 г.'!F9+'[1]июнь 2019 г.'!F9+'[1]июль 2019 г.'!F9+'[1]август 2019 г.'!F9+'[1]сентябрь 2019 г.'!F9+'[1]октябрь 2019 г.'!F8+'[1]ноябрь 2019 г.'!F9+'[1]декабрь 2019 г.'!F9</f>
        <v>189113.03499999997</v>
      </c>
    </row>
    <row r="5" spans="1:11" ht="90" x14ac:dyDescent="0.3">
      <c r="A5" s="14" t="s">
        <v>10</v>
      </c>
      <c r="B5" s="9" t="s">
        <v>7</v>
      </c>
      <c r="C5" s="10" t="s">
        <v>8</v>
      </c>
      <c r="D5" s="11"/>
      <c r="E5" s="12" t="s">
        <v>11</v>
      </c>
      <c r="F5" s="15">
        <f>'[1]январь 2019 г.'!F10+'[1]февраль 2019 г.'!F10+'[1]март 2019 г.'!F10+'[1]апрель 2019 г.'!F10+'[1]май 2019 г.'!F10+'[1]июнь 2019 г.'!F10+'[1]июль 2019 г.'!F10+'[1]август 2019 г.'!F10+'[1]сентябрь 2019 г.'!F10+'[1]октябрь 2019 г.'!F9+'[1]ноябрь 2019 г.'!F10+'[1]декабрь 2019 г.'!F10</f>
        <v>110449.34999999999</v>
      </c>
    </row>
    <row r="6" spans="1:11" ht="90" x14ac:dyDescent="0.3">
      <c r="A6" s="16" t="s">
        <v>12</v>
      </c>
      <c r="B6" s="17" t="s">
        <v>13</v>
      </c>
      <c r="C6" s="10" t="s">
        <v>8</v>
      </c>
      <c r="D6" s="11"/>
      <c r="E6" s="12" t="s">
        <v>14</v>
      </c>
      <c r="F6" s="18">
        <f>'[1]январь 2019 г.'!F11+'[1]январь 2019 г.'!F12+'[1]февраль 2019 г.'!F11+'[1]март 2019 г.'!F11+'[1]апрель 2019 г.'!F11+'[1]май 2019 г.'!F11+'[1]июнь 2019 г.'!F11+'[1]июль 2019 г.'!F11+'[1]август 2019 г.'!F11+'[1]сентябрь 2019 г.'!F11+'[1]октябрь 2019 г.'!F10+'[1]ноябрь 2019 г.'!F11+'[1]декабрь 2019 г.'!F11</f>
        <v>150586.22699999998</v>
      </c>
    </row>
    <row r="7" spans="1:11" ht="90" x14ac:dyDescent="0.3">
      <c r="A7" s="19" t="s">
        <v>15</v>
      </c>
      <c r="B7" s="19" t="s">
        <v>16</v>
      </c>
      <c r="C7" s="10" t="s">
        <v>8</v>
      </c>
      <c r="D7" s="11"/>
      <c r="E7" s="12" t="s">
        <v>17</v>
      </c>
      <c r="F7" s="12">
        <f>'[1]январь 2019 г.'!F13+'[1]февраль 2019 г.'!F12+'[1]февраль 2019 г.'!F13+'[1]март 2019 г.'!F12+'[1]апрель 2019 г.'!F12+'[1]май 2019 г.'!F12+'[1]июнь 2019 г.'!F12+'[1]июль 2019 г.'!F12+'[1]август 2019 г.'!F12+'[1]сентябрь 2019 г.'!F12+'[1]октябрь 2019 г.'!F11+'[1]ноябрь 2019 г.'!F12+'[1]декабрь 2019 г.'!F12</f>
        <v>141916.995</v>
      </c>
    </row>
    <row r="8" spans="1:11" ht="28.8" x14ac:dyDescent="0.3">
      <c r="A8" s="8" t="s">
        <v>18</v>
      </c>
      <c r="B8" s="9" t="s">
        <v>19</v>
      </c>
      <c r="C8" s="10" t="s">
        <v>8</v>
      </c>
      <c r="D8" s="11"/>
      <c r="E8" s="13">
        <v>7.0000000000000007E-2</v>
      </c>
      <c r="F8" s="13">
        <f>'[1]январь 2019 г.'!F14+'[1]февраль 2019 г.'!F14+'[1]март 2019 г.'!F13+'[1]апрель 2019 г.'!F13+'[1]май 2019 г.'!F13+'[1]июнь 2019 г.'!F13+'[1]июль 2019 г.'!F13+'[1]август 2019 г.'!F13+'[1]сентябрь 2019 г.'!F13+'[1]октябрь 2019 г.'!F12+'[1]ноябрь 2019 г.'!F13+'[1]декабрь 2019 г.'!F13</f>
        <v>3501.0360000000005</v>
      </c>
    </row>
    <row r="9" spans="1:11" ht="57.6" x14ac:dyDescent="0.3">
      <c r="A9" s="14" t="s">
        <v>20</v>
      </c>
      <c r="B9" s="20" t="s">
        <v>21</v>
      </c>
      <c r="C9" s="21"/>
      <c r="D9" s="21"/>
      <c r="E9" s="13"/>
      <c r="F9" s="12">
        <v>4800</v>
      </c>
      <c r="G9" s="22"/>
      <c r="H9" s="22"/>
      <c r="I9" s="22"/>
      <c r="J9" s="22"/>
      <c r="K9" s="22"/>
    </row>
    <row r="10" spans="1:11" x14ac:dyDescent="0.3">
      <c r="A10" s="23" t="s">
        <v>22</v>
      </c>
      <c r="B10" s="23"/>
      <c r="C10" s="23"/>
      <c r="D10" s="23"/>
      <c r="E10" s="24">
        <f>SUM(E4:E8)</f>
        <v>7.0000000000000007E-2</v>
      </c>
      <c r="F10" s="24">
        <f>SUM(F4:F9)</f>
        <v>600366.64299999992</v>
      </c>
    </row>
    <row r="11" spans="1:11" ht="16.2" x14ac:dyDescent="0.3">
      <c r="A11" s="8" t="s">
        <v>23</v>
      </c>
      <c r="B11" s="9" t="s">
        <v>19</v>
      </c>
      <c r="C11" s="10" t="s">
        <v>8</v>
      </c>
      <c r="D11" s="11"/>
      <c r="E11" s="25"/>
      <c r="F11" s="25">
        <f>'[1]январь 2019 г.'!F16+'[1]февраль 2019 г.'!F16+'[1]март 2019 г.'!F15+'[1]апрель 2019 г.'!F15+'[1]май 2019 г.'!F16+'[1]июнь 2019 г.'!F15+'[1]июль 2019 г.'!F15+'[1]август 2019 г.'!F15+'[1]сентябрь 2019 г.'!F15+'[1]октябрь 2019 г.'!F14+'[1]ноябрь 2019 г.'!F15+'[1]декабрь 2019 г.'!F15</f>
        <v>26633.171999999999</v>
      </c>
    </row>
    <row r="12" spans="1:11" ht="16.2" x14ac:dyDescent="0.3">
      <c r="A12" s="8" t="s">
        <v>24</v>
      </c>
      <c r="B12" s="9" t="s">
        <v>19</v>
      </c>
      <c r="C12" s="10" t="s">
        <v>8</v>
      </c>
      <c r="D12" s="11"/>
      <c r="E12" s="25"/>
      <c r="F12" s="25">
        <f>'[1]январь 2019 г.'!F17+'[1]февраль 2019 г.'!F17+'[1]март 2019 г.'!F16+'[1]апрель 2019 г.'!F16+'[1]май 2019 г.'!F17+'[1]июнь 2019 г.'!F16+'[1]июль 2019 г.'!F16+'[1]август 2019 г.'!F16+'[1]сентябрь 2019 г.'!F16+'[1]октябрь 2019 г.'!F15+'[1]ноябрь 2019 г.'!F16+'[1]декабрь 2019 г.'!F16</f>
        <v>11003.34</v>
      </c>
    </row>
    <row r="13" spans="1:11" ht="16.2" x14ac:dyDescent="0.3">
      <c r="A13" s="8" t="s">
        <v>25</v>
      </c>
      <c r="B13" s="9" t="s">
        <v>19</v>
      </c>
      <c r="C13" s="10" t="s">
        <v>8</v>
      </c>
      <c r="D13" s="11"/>
      <c r="E13" s="25"/>
      <c r="F13" s="25">
        <f>'[1]январь 2019 г.'!F18+'[1]февраль 2019 г.'!F18+'[1]март 2019 г.'!F17+'[1]апрель 2019 г.'!F17+'[1]май 2019 г.'!F18+'[1]июнь 2019 г.'!F17+'[1]июль 2019 г.'!F17+'[1]август 2019 г.'!F17+'[1]сентябрь 2019 г.'!F17+'[1]октябрь 2019 г.'!F16+'[1]ноябрь 2019 г.'!F17+'[1]декабрь 2019 г.'!F17</f>
        <v>7168.7970000000005</v>
      </c>
    </row>
    <row r="14" spans="1:11" x14ac:dyDescent="0.3">
      <c r="A14" s="23" t="s">
        <v>26</v>
      </c>
      <c r="B14" s="23"/>
      <c r="C14" s="23"/>
      <c r="D14" s="23"/>
      <c r="E14" s="26">
        <f>SUM(E11:E13)</f>
        <v>0</v>
      </c>
      <c r="F14" s="26">
        <f>SUM(F11:F13)</f>
        <v>44805.309000000001</v>
      </c>
    </row>
    <row r="15" spans="1:11" x14ac:dyDescent="0.3">
      <c r="A15" s="23" t="s">
        <v>27</v>
      </c>
      <c r="B15" s="23"/>
      <c r="C15" s="23"/>
      <c r="D15" s="23"/>
      <c r="E15" s="23"/>
      <c r="F15" s="27">
        <f>F10+F14</f>
        <v>645171.95199999993</v>
      </c>
      <c r="K15" s="28"/>
    </row>
    <row r="16" spans="1:11" x14ac:dyDescent="0.3">
      <c r="A16" s="29" t="s">
        <v>28</v>
      </c>
      <c r="B16" s="29"/>
      <c r="C16" s="29"/>
      <c r="D16" s="29"/>
      <c r="E16" s="29"/>
      <c r="F16" s="29"/>
    </row>
    <row r="17" spans="1:11" ht="108.75" customHeight="1" x14ac:dyDescent="0.3">
      <c r="A17" s="2" t="s">
        <v>0</v>
      </c>
      <c r="B17" s="2" t="s">
        <v>1</v>
      </c>
      <c r="C17" s="20" t="s">
        <v>2</v>
      </c>
      <c r="D17" s="30" t="s">
        <v>29</v>
      </c>
      <c r="E17" s="2" t="s">
        <v>3</v>
      </c>
      <c r="F17" s="2" t="s">
        <v>4</v>
      </c>
    </row>
    <row r="18" spans="1:11" ht="93" customHeight="1" x14ac:dyDescent="0.3">
      <c r="A18" s="31" t="s">
        <v>30</v>
      </c>
      <c r="B18" s="12" t="s">
        <v>31</v>
      </c>
      <c r="C18" s="20" t="s">
        <v>32</v>
      </c>
      <c r="D18" s="32">
        <v>2</v>
      </c>
      <c r="E18" s="12">
        <v>1925</v>
      </c>
      <c r="F18" s="20">
        <f>E18*D18</f>
        <v>3850</v>
      </c>
    </row>
    <row r="19" spans="1:11" ht="90" customHeight="1" x14ac:dyDescent="0.3">
      <c r="A19" s="31" t="s">
        <v>33</v>
      </c>
      <c r="B19" s="12" t="s">
        <v>34</v>
      </c>
      <c r="C19" s="20" t="s">
        <v>32</v>
      </c>
      <c r="D19" s="32">
        <v>1</v>
      </c>
      <c r="E19" s="12">
        <v>1760</v>
      </c>
      <c r="F19" s="20">
        <v>1760</v>
      </c>
    </row>
    <row r="20" spans="1:11" ht="35.25" customHeight="1" x14ac:dyDescent="0.3">
      <c r="A20" s="33" t="s">
        <v>35</v>
      </c>
      <c r="B20" s="34" t="s">
        <v>36</v>
      </c>
      <c r="C20" s="35" t="s">
        <v>37</v>
      </c>
      <c r="D20" s="36">
        <v>1</v>
      </c>
      <c r="E20" s="34">
        <v>440</v>
      </c>
      <c r="F20" s="35">
        <v>440</v>
      </c>
    </row>
    <row r="21" spans="1:11" ht="92.25" customHeight="1" x14ac:dyDescent="0.3">
      <c r="A21" s="31" t="s">
        <v>30</v>
      </c>
      <c r="B21" s="12" t="s">
        <v>38</v>
      </c>
      <c r="C21" s="20" t="s">
        <v>32</v>
      </c>
      <c r="D21" s="32">
        <v>4</v>
      </c>
      <c r="E21" s="12">
        <v>1925</v>
      </c>
      <c r="F21" s="20">
        <f>E21*D21</f>
        <v>7700</v>
      </c>
    </row>
    <row r="22" spans="1:11" ht="85.5" customHeight="1" x14ac:dyDescent="0.3">
      <c r="A22" s="31" t="s">
        <v>39</v>
      </c>
      <c r="B22" s="2" t="s">
        <v>40</v>
      </c>
      <c r="C22" s="20" t="s">
        <v>32</v>
      </c>
      <c r="D22" s="30">
        <v>2</v>
      </c>
      <c r="E22" s="2">
        <v>1925</v>
      </c>
      <c r="F22" s="2">
        <f>E22*D22</f>
        <v>3850</v>
      </c>
    </row>
    <row r="23" spans="1:11" ht="92.25" customHeight="1" x14ac:dyDescent="0.3">
      <c r="A23" s="31" t="s">
        <v>41</v>
      </c>
      <c r="B23" s="12" t="s">
        <v>42</v>
      </c>
      <c r="C23" s="20" t="s">
        <v>32</v>
      </c>
      <c r="D23" s="32">
        <v>2</v>
      </c>
      <c r="E23" s="12">
        <v>1210</v>
      </c>
      <c r="F23" s="20">
        <f>E23*D23</f>
        <v>2420</v>
      </c>
    </row>
    <row r="24" spans="1:11" ht="31.5" customHeight="1" x14ac:dyDescent="0.3">
      <c r="A24" s="31" t="s">
        <v>43</v>
      </c>
      <c r="B24" s="2" t="s">
        <v>44</v>
      </c>
      <c r="C24" s="20" t="s">
        <v>37</v>
      </c>
      <c r="D24" s="30">
        <v>1</v>
      </c>
      <c r="E24" s="2">
        <v>440</v>
      </c>
      <c r="F24" s="2">
        <v>440</v>
      </c>
    </row>
    <row r="25" spans="1:11" ht="33" customHeight="1" x14ac:dyDescent="0.3">
      <c r="A25" s="31" t="s">
        <v>45</v>
      </c>
      <c r="B25" s="2" t="s">
        <v>46</v>
      </c>
      <c r="C25" s="20" t="s">
        <v>37</v>
      </c>
      <c r="D25" s="30">
        <v>1</v>
      </c>
      <c r="E25" s="2">
        <v>440</v>
      </c>
      <c r="F25" s="2">
        <v>440</v>
      </c>
    </row>
    <row r="26" spans="1:11" ht="29.25" customHeight="1" x14ac:dyDescent="0.3">
      <c r="A26" s="31" t="s">
        <v>47</v>
      </c>
      <c r="B26" s="2" t="s">
        <v>48</v>
      </c>
      <c r="C26" s="20" t="s">
        <v>37</v>
      </c>
      <c r="D26" s="30">
        <v>1</v>
      </c>
      <c r="E26" s="2">
        <v>3322</v>
      </c>
      <c r="F26" s="2">
        <v>3322</v>
      </c>
    </row>
    <row r="27" spans="1:11" ht="60.75" customHeight="1" x14ac:dyDescent="0.3">
      <c r="A27" s="31" t="s">
        <v>49</v>
      </c>
      <c r="B27" s="2" t="s">
        <v>48</v>
      </c>
      <c r="C27" s="20" t="s">
        <v>37</v>
      </c>
      <c r="D27" s="30">
        <v>1</v>
      </c>
      <c r="E27" s="2">
        <v>4379</v>
      </c>
      <c r="F27" s="2">
        <v>3829</v>
      </c>
    </row>
    <row r="28" spans="1:11" ht="30" customHeight="1" x14ac:dyDescent="0.3">
      <c r="A28" s="31" t="s">
        <v>50</v>
      </c>
      <c r="B28" s="2" t="s">
        <v>48</v>
      </c>
      <c r="C28" s="20" t="s">
        <v>37</v>
      </c>
      <c r="D28" s="30">
        <v>1</v>
      </c>
      <c r="E28" s="2">
        <v>440</v>
      </c>
      <c r="F28" s="2">
        <v>440</v>
      </c>
      <c r="K28" s="28"/>
    </row>
    <row r="29" spans="1:11" ht="124.5" customHeight="1" x14ac:dyDescent="0.3">
      <c r="A29" s="31" t="s">
        <v>51</v>
      </c>
      <c r="B29" s="2" t="s">
        <v>52</v>
      </c>
      <c r="C29" s="20" t="s">
        <v>53</v>
      </c>
      <c r="D29" s="30">
        <v>2</v>
      </c>
      <c r="E29" s="2">
        <f>F29/D29</f>
        <v>3025</v>
      </c>
      <c r="F29" s="2">
        <v>6050</v>
      </c>
      <c r="K29" s="28"/>
    </row>
    <row r="30" spans="1:11" ht="64.5" customHeight="1" x14ac:dyDescent="0.3">
      <c r="A30" s="31" t="s">
        <v>54</v>
      </c>
      <c r="B30" s="2" t="s">
        <v>52</v>
      </c>
      <c r="C30" s="20" t="s">
        <v>37</v>
      </c>
      <c r="D30" s="30">
        <v>1</v>
      </c>
      <c r="E30" s="2">
        <v>9650</v>
      </c>
      <c r="F30" s="2">
        <v>9650</v>
      </c>
      <c r="K30" s="28"/>
    </row>
    <row r="31" spans="1:11" ht="61.5" customHeight="1" x14ac:dyDescent="0.3">
      <c r="A31" s="31" t="s">
        <v>55</v>
      </c>
      <c r="B31" s="2" t="s">
        <v>52</v>
      </c>
      <c r="C31" s="20" t="s">
        <v>56</v>
      </c>
      <c r="D31" s="30">
        <v>18</v>
      </c>
      <c r="E31" s="2">
        <f>F31/D31</f>
        <v>409.5</v>
      </c>
      <c r="F31" s="2">
        <v>7371</v>
      </c>
      <c r="K31" s="28"/>
    </row>
    <row r="32" spans="1:11" ht="150.75" customHeight="1" x14ac:dyDescent="0.3">
      <c r="A32" s="31" t="s">
        <v>57</v>
      </c>
      <c r="B32" s="2" t="s">
        <v>52</v>
      </c>
      <c r="C32" s="20" t="s">
        <v>37</v>
      </c>
      <c r="D32" s="30">
        <v>5</v>
      </c>
      <c r="E32" s="2">
        <f>F32/D32</f>
        <v>8051.6</v>
      </c>
      <c r="F32" s="2">
        <v>40258</v>
      </c>
      <c r="K32" s="28"/>
    </row>
    <row r="33" spans="1:11" ht="30" customHeight="1" x14ac:dyDescent="0.3">
      <c r="A33" s="31" t="s">
        <v>58</v>
      </c>
      <c r="B33" s="2" t="s">
        <v>59</v>
      </c>
      <c r="C33" s="20" t="s">
        <v>56</v>
      </c>
      <c r="D33" s="30">
        <v>18.399999999999999</v>
      </c>
      <c r="E33" s="2">
        <f>F33/D33</f>
        <v>710</v>
      </c>
      <c r="F33" s="2">
        <v>13064</v>
      </c>
      <c r="K33" s="28"/>
    </row>
    <row r="34" spans="1:11" ht="30" customHeight="1" x14ac:dyDescent="0.3">
      <c r="A34" s="37" t="s">
        <v>60</v>
      </c>
      <c r="B34" s="38" t="s">
        <v>59</v>
      </c>
      <c r="C34" s="20" t="s">
        <v>61</v>
      </c>
      <c r="D34" s="30">
        <v>5</v>
      </c>
      <c r="E34" s="39">
        <f>F34/3</f>
        <v>4757.333333333333</v>
      </c>
      <c r="F34" s="38">
        <v>14272</v>
      </c>
      <c r="K34" s="28"/>
    </row>
    <row r="35" spans="1:11" ht="30" customHeight="1" x14ac:dyDescent="0.3">
      <c r="A35" s="40"/>
      <c r="B35" s="41"/>
      <c r="C35" s="20" t="s">
        <v>62</v>
      </c>
      <c r="D35" s="30">
        <v>3</v>
      </c>
      <c r="E35" s="42"/>
      <c r="F35" s="41"/>
      <c r="K35" s="28"/>
    </row>
    <row r="36" spans="1:11" x14ac:dyDescent="0.3">
      <c r="A36" s="31" t="s">
        <v>63</v>
      </c>
      <c r="B36" s="43"/>
      <c r="C36" s="43"/>
      <c r="D36" s="43"/>
      <c r="E36" s="44"/>
      <c r="F36" s="45">
        <f>SUM(F18:F35)</f>
        <v>119156</v>
      </c>
      <c r="K36" s="28"/>
    </row>
    <row r="37" spans="1:11" x14ac:dyDescent="0.3">
      <c r="A37" s="46"/>
      <c r="B37" s="47"/>
      <c r="C37" s="47"/>
      <c r="D37" s="47"/>
      <c r="E37" s="48"/>
      <c r="F37" s="47"/>
    </row>
    <row r="39" spans="1:11" x14ac:dyDescent="0.3">
      <c r="A39" s="49"/>
    </row>
  </sheetData>
  <mergeCells count="20">
    <mergeCell ref="C12:D12"/>
    <mergeCell ref="C13:D13"/>
    <mergeCell ref="A14:D14"/>
    <mergeCell ref="A15:E15"/>
    <mergeCell ref="A16:F16"/>
    <mergeCell ref="A34:A35"/>
    <mergeCell ref="B34:B35"/>
    <mergeCell ref="E34:E35"/>
    <mergeCell ref="F34:F35"/>
    <mergeCell ref="C6:D6"/>
    <mergeCell ref="C7:D7"/>
    <mergeCell ref="C8:D8"/>
    <mergeCell ref="C9:D9"/>
    <mergeCell ref="A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2020-05-13T08:55:58Z</dcterms:created>
  <dcterms:modified xsi:type="dcterms:W3CDTF">2020-05-13T08:57:37Z</dcterms:modified>
</cp:coreProperties>
</file>