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I36" i="1"/>
  <c r="H36" i="1"/>
  <c r="I35" i="1"/>
  <c r="H35" i="1"/>
  <c r="I34" i="1"/>
  <c r="H34" i="1"/>
  <c r="I33" i="1"/>
  <c r="I38" i="1" s="1"/>
  <c r="H33" i="1"/>
  <c r="G31" i="1"/>
  <c r="F31" i="1"/>
  <c r="E31" i="1"/>
  <c r="D31" i="1"/>
  <c r="C31" i="1"/>
  <c r="H30" i="1"/>
  <c r="I29" i="1"/>
  <c r="I31" i="1" s="1"/>
  <c r="H29" i="1"/>
  <c r="F27" i="1"/>
  <c r="F39" i="1" s="1"/>
  <c r="D27" i="1"/>
  <c r="C27" i="1"/>
  <c r="I26" i="1"/>
  <c r="I25" i="1"/>
  <c r="I24" i="1"/>
  <c r="I23" i="1"/>
  <c r="I22" i="1"/>
  <c r="G21" i="1"/>
  <c r="G27" i="1" s="1"/>
  <c r="G39" i="1" s="1"/>
  <c r="E21" i="1"/>
  <c r="I21" i="1" s="1"/>
  <c r="H19" i="1"/>
  <c r="G19" i="1"/>
  <c r="I19" i="1" s="1"/>
  <c r="I17" i="1"/>
  <c r="H17" i="1"/>
  <c r="I15" i="1"/>
  <c r="H15" i="1"/>
  <c r="I13" i="1"/>
  <c r="H13" i="1"/>
  <c r="I11" i="1"/>
  <c r="H11" i="1"/>
  <c r="I9" i="1"/>
  <c r="H9" i="1"/>
  <c r="D39" i="1" l="1"/>
  <c r="H38" i="1"/>
  <c r="H31" i="1"/>
  <c r="C39" i="1"/>
  <c r="E27" i="1"/>
  <c r="E39" i="1" s="1"/>
  <c r="H21" i="1"/>
  <c r="I27" i="1"/>
  <c r="I39" i="1" s="1"/>
  <c r="H27" i="1" l="1"/>
  <c r="H39" i="1" s="1"/>
</calcChain>
</file>

<file path=xl/sharedStrings.xml><?xml version="1.0" encoding="utf-8"?>
<sst xmlns="http://schemas.openxmlformats.org/spreadsheetml/2006/main" count="36" uniqueCount="34">
  <si>
    <t>УТВЕРЖДАЮ</t>
  </si>
  <si>
    <t>Директор ООО УК "Эталон" _____________________Э.В. Цыганова</t>
  </si>
  <si>
    <t>Информация о состоянии лицевого счета  д.№ 11  по ул.Лесная пгт.Хелюля г.Сортавала</t>
  </si>
  <si>
    <t>за период 01.01.2025-31.12.2025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</si>
  <si>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</si>
  <si>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</si>
  <si>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</si>
  <si>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</si>
  <si>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</si>
  <si>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</si>
  <si>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</si>
  <si>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</si>
  <si>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</si>
  <si>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- 1116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</si>
  <si>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</si>
  <si>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</si>
  <si>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</si>
  <si>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</si>
  <si>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</si>
  <si>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</si>
  <si>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Капитальный ремонт (ФКР) всего</t>
  </si>
  <si>
    <t>в т.ч. Население</t>
  </si>
  <si>
    <t>пени</t>
  </si>
  <si>
    <t>Администрация</t>
  </si>
  <si>
    <t>МКУ Н-Инвест</t>
  </si>
  <si>
    <t>Банковские платежи (комиссии, проценты)</t>
  </si>
  <si>
    <t>Итого</t>
  </si>
  <si>
    <t>Капитальный ремонт</t>
  </si>
  <si>
    <t>Банковские услуги (%% и расходы)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</si>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</sst>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9"/>
      <color rgb="FF0000FF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3" fontId="10" fillId="0" borderId="11" xfId="1" applyNumberFormat="1" applyFont="1" applyBorder="1" applyAlignment="1">
      <alignment horizontal="center"/>
    </xf>
    <xf numFmtId="3" fontId="10" fillId="2" borderId="10" xfId="1" applyNumberFormat="1" applyFont="1" applyFill="1" applyBorder="1" applyAlignment="1">
      <alignment horizontal="center"/>
    </xf>
    <xf numFmtId="1" fontId="10" fillId="0" borderId="11" xfId="1" applyNumberFormat="1" applyFont="1" applyBorder="1" applyAlignment="1">
      <alignment horizontal="center"/>
    </xf>
    <xf numFmtId="1" fontId="10" fillId="2" borderId="11" xfId="1" applyNumberFormat="1" applyFont="1" applyFill="1" applyBorder="1" applyAlignment="1">
      <alignment horizontal="center"/>
    </xf>
    <xf numFmtId="3" fontId="10" fillId="0" borderId="10" xfId="1" applyNumberFormat="1" applyFont="1" applyBorder="1" applyAlignment="1">
      <alignment horizontal="center"/>
    </xf>
    <xf numFmtId="0" fontId="10" fillId="0" borderId="12" xfId="1" applyFont="1" applyBorder="1" applyAlignment="1">
      <alignment horizontal="left"/>
    </xf>
    <xf numFmtId="0" fontId="10" fillId="0" borderId="13" xfId="1" applyFont="1" applyBorder="1" applyAlignment="1">
      <alignment horizontal="left"/>
    </xf>
    <xf numFmtId="3" fontId="10" fillId="0" borderId="14" xfId="1" applyNumberFormat="1" applyFont="1" applyBorder="1" applyAlignment="1">
      <alignment horizontal="center"/>
    </xf>
    <xf numFmtId="3" fontId="10" fillId="2" borderId="15" xfId="1" applyNumberFormat="1" applyFont="1" applyFill="1" applyBorder="1" applyAlignment="1">
      <alignment horizontal="center"/>
    </xf>
    <xf numFmtId="1" fontId="10" fillId="0" borderId="14" xfId="1" applyNumberFormat="1" applyFont="1" applyBorder="1" applyAlignment="1">
      <alignment horizontal="center"/>
    </xf>
    <xf numFmtId="3" fontId="10" fillId="0" borderId="15" xfId="1" applyNumberFormat="1" applyFont="1" applyBorder="1" applyAlignment="1">
      <alignment horizontal="center"/>
    </xf>
    <xf numFmtId="0" fontId="10" fillId="0" borderId="16" xfId="1" applyFont="1" applyBorder="1" applyAlignment="1">
      <alignment horizontal="left"/>
    </xf>
    <xf numFmtId="0" fontId="10" fillId="0" borderId="17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3" fontId="6" fillId="0" borderId="14" xfId="1" applyNumberFormat="1" applyFont="1" applyBorder="1" applyAlignment="1">
      <alignment horizontal="center"/>
    </xf>
    <xf numFmtId="3" fontId="6" fillId="2" borderId="15" xfId="1" applyNumberFormat="1" applyFont="1" applyFill="1" applyBorder="1" applyAlignment="1">
      <alignment horizontal="center"/>
    </xf>
    <xf numFmtId="1" fontId="6" fillId="0" borderId="14" xfId="1" applyNumberFormat="1" applyFont="1" applyBorder="1" applyAlignment="1">
      <alignment horizontal="center"/>
    </xf>
    <xf numFmtId="3" fontId="6" fillId="0" borderId="15" xfId="1" applyNumberFormat="1" applyFont="1" applyBorder="1" applyAlignment="1">
      <alignment horizontal="center"/>
    </xf>
    <xf numFmtId="4" fontId="10" fillId="0" borderId="15" xfId="1" applyNumberFormat="1" applyFont="1" applyBorder="1" applyAlignment="1">
      <alignment horizontal="center"/>
    </xf>
    <xf numFmtId="0" fontId="10" fillId="0" borderId="18" xfId="1" applyFont="1" applyBorder="1" applyAlignment="1">
      <alignment horizontal="left"/>
    </xf>
    <xf numFmtId="0" fontId="10" fillId="0" borderId="15" xfId="1" applyFont="1" applyBorder="1" applyAlignment="1">
      <alignment horizontal="left"/>
    </xf>
    <xf numFmtId="0" fontId="10" fillId="0" borderId="16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3" fontId="10" fillId="0" borderId="2" xfId="1" applyNumberFormat="1" applyFont="1" applyBorder="1" applyAlignment="1">
      <alignment horizontal="center" vertical="center"/>
    </xf>
    <xf numFmtId="3" fontId="10" fillId="0" borderId="3" xfId="1" applyNumberFormat="1" applyFont="1" applyBorder="1" applyAlignment="1">
      <alignment horizontal="center" vertical="center"/>
    </xf>
    <xf numFmtId="1" fontId="10" fillId="0" borderId="2" xfId="1" applyNumberFormat="1" applyFont="1" applyBorder="1" applyAlignment="1">
      <alignment horizontal="center" vertical="center"/>
    </xf>
    <xf numFmtId="2" fontId="11" fillId="3" borderId="19" xfId="1" applyNumberFormat="1" applyFont="1" applyFill="1" applyBorder="1" applyAlignment="1">
      <alignment horizontal="left" wrapText="1"/>
    </xf>
    <xf numFmtId="2" fontId="12" fillId="3" borderId="20" xfId="0" applyNumberFormat="1" applyFont="1" applyFill="1" applyBorder="1" applyAlignment="1">
      <alignment horizontal="left" wrapText="1"/>
    </xf>
    <xf numFmtId="3" fontId="10" fillId="3" borderId="21" xfId="1" applyNumberFormat="1" applyFont="1" applyFill="1" applyBorder="1" applyAlignment="1">
      <alignment horizontal="center"/>
    </xf>
    <xf numFmtId="3" fontId="10" fillId="3" borderId="22" xfId="1" applyNumberFormat="1" applyFont="1" applyFill="1" applyBorder="1" applyAlignment="1">
      <alignment horizontal="center"/>
    </xf>
    <xf numFmtId="1" fontId="10" fillId="3" borderId="22" xfId="1" applyNumberFormat="1" applyFont="1" applyFill="1" applyBorder="1" applyAlignment="1">
      <alignment horizontal="center"/>
    </xf>
    <xf numFmtId="3" fontId="10" fillId="3" borderId="23" xfId="1" applyNumberFormat="1" applyFont="1" applyFill="1" applyBorder="1" applyAlignment="1">
      <alignment horizontal="center" vertical="center"/>
    </xf>
    <xf numFmtId="2" fontId="11" fillId="3" borderId="24" xfId="1" applyNumberFormat="1" applyFont="1" applyFill="1" applyBorder="1" applyAlignment="1">
      <alignment horizontal="center" wrapText="1"/>
    </xf>
    <xf numFmtId="2" fontId="11" fillId="3" borderId="25" xfId="1" applyNumberFormat="1" applyFont="1" applyFill="1" applyBorder="1" applyAlignment="1">
      <alignment horizontal="center" wrapText="1"/>
    </xf>
    <xf numFmtId="3" fontId="10" fillId="3" borderId="26" xfId="1" applyNumberFormat="1" applyFont="1" applyFill="1" applyBorder="1" applyAlignment="1">
      <alignment horizontal="center"/>
    </xf>
    <xf numFmtId="3" fontId="10" fillId="3" borderId="27" xfId="1" applyNumberFormat="1" applyFont="1" applyFill="1" applyBorder="1" applyAlignment="1">
      <alignment horizontal="center"/>
    </xf>
    <xf numFmtId="1" fontId="10" fillId="3" borderId="27" xfId="1" applyNumberFormat="1" applyFont="1" applyFill="1" applyBorder="1" applyAlignment="1">
      <alignment horizontal="center"/>
    </xf>
    <xf numFmtId="3" fontId="10" fillId="3" borderId="28" xfId="1" applyNumberFormat="1" applyFont="1" applyFill="1" applyBorder="1" applyAlignment="1">
      <alignment horizontal="center" vertical="center"/>
    </xf>
    <xf numFmtId="3" fontId="10" fillId="3" borderId="29" xfId="1" applyNumberFormat="1" applyFont="1" applyFill="1" applyBorder="1" applyAlignment="1">
      <alignment horizontal="center"/>
    </xf>
    <xf numFmtId="3" fontId="10" fillId="3" borderId="30" xfId="1" applyNumberFormat="1" applyFont="1" applyFill="1" applyBorder="1" applyAlignment="1">
      <alignment horizontal="center"/>
    </xf>
    <xf numFmtId="1" fontId="10" fillId="3" borderId="30" xfId="1" applyNumberFormat="1" applyFont="1" applyFill="1" applyBorder="1" applyAlignment="1">
      <alignment horizontal="center"/>
    </xf>
    <xf numFmtId="3" fontId="10" fillId="3" borderId="31" xfId="1" applyNumberFormat="1" applyFont="1" applyFill="1" applyBorder="1" applyAlignment="1">
      <alignment horizontal="center" vertical="center"/>
    </xf>
    <xf numFmtId="0" fontId="11" fillId="0" borderId="32" xfId="1" applyFont="1" applyBorder="1" applyAlignment="1">
      <alignment horizontal="left" wrapText="1"/>
    </xf>
    <xf numFmtId="0" fontId="11" fillId="0" borderId="33" xfId="1" applyFont="1" applyBorder="1" applyAlignment="1">
      <alignment horizontal="left" wrapText="1"/>
    </xf>
    <xf numFmtId="1" fontId="10" fillId="0" borderId="14" xfId="1" applyNumberFormat="1" applyFont="1" applyBorder="1" applyAlignment="1">
      <alignment horizontal="center" vertical="center"/>
    </xf>
    <xf numFmtId="3" fontId="10" fillId="0" borderId="14" xfId="1" applyNumberFormat="1" applyFont="1" applyBorder="1" applyAlignment="1">
      <alignment horizontal="center" vertical="center"/>
    </xf>
    <xf numFmtId="3" fontId="10" fillId="0" borderId="15" xfId="1" applyNumberFormat="1" applyFont="1" applyBorder="1" applyAlignment="1">
      <alignment horizontal="center" vertical="center"/>
    </xf>
    <xf numFmtId="0" fontId="3" fillId="4" borderId="16" xfId="1" applyFont="1" applyFill="1" applyBorder="1" applyAlignment="1">
      <alignment horizontal="center" wrapText="1"/>
    </xf>
    <xf numFmtId="0" fontId="3" fillId="4" borderId="17" xfId="1" applyFont="1" applyFill="1" applyBorder="1" applyAlignment="1">
      <alignment horizontal="center" wrapText="1"/>
    </xf>
    <xf numFmtId="3" fontId="3" fillId="4" borderId="9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34" xfId="1" applyNumberFormat="1" applyFont="1" applyFill="1" applyBorder="1" applyAlignment="1">
      <alignment horizontal="center"/>
    </xf>
    <xf numFmtId="0" fontId="10" fillId="0" borderId="35" xfId="1" applyFont="1" applyBorder="1" applyAlignment="1">
      <alignment horizontal="left" wrapText="1"/>
    </xf>
    <xf numFmtId="0" fontId="10" fillId="0" borderId="36" xfId="1" applyFont="1" applyBorder="1" applyAlignment="1">
      <alignment horizontal="left" wrapText="1"/>
    </xf>
    <xf numFmtId="3" fontId="10" fillId="0" borderId="27" xfId="1" applyNumberFormat="1" applyFont="1" applyBorder="1" applyAlignment="1">
      <alignment horizontal="center"/>
    </xf>
    <xf numFmtId="1" fontId="10" fillId="0" borderId="27" xfId="1" applyNumberFormat="1" applyFont="1" applyBorder="1" applyAlignment="1">
      <alignment horizontal="center"/>
    </xf>
    <xf numFmtId="3" fontId="10" fillId="0" borderId="35" xfId="1" applyNumberFormat="1" applyFont="1" applyBorder="1" applyAlignment="1">
      <alignment horizontal="center"/>
    </xf>
    <xf numFmtId="3" fontId="10" fillId="0" borderId="37" xfId="1" applyNumberFormat="1" applyFont="1" applyBorder="1" applyAlignment="1">
      <alignment horizontal="center"/>
    </xf>
    <xf numFmtId="0" fontId="3" fillId="4" borderId="27" xfId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3" fontId="3" fillId="4" borderId="27" xfId="1" applyNumberFormat="1" applyFont="1" applyFill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10" fillId="0" borderId="21" xfId="1" applyFont="1" applyBorder="1" applyAlignment="1">
      <alignment horizontal="left" wrapText="1"/>
    </xf>
    <xf numFmtId="0" fontId="10" fillId="0" borderId="22" xfId="1" applyFont="1" applyBorder="1" applyAlignment="1">
      <alignment horizontal="left" wrapText="1"/>
    </xf>
    <xf numFmtId="3" fontId="10" fillId="0" borderId="2" xfId="1" applyNumberFormat="1" applyFont="1" applyBorder="1" applyAlignment="1">
      <alignment horizontal="center"/>
    </xf>
    <xf numFmtId="3" fontId="10" fillId="2" borderId="22" xfId="1" applyNumberFormat="1" applyFont="1" applyFill="1" applyBorder="1" applyAlignment="1">
      <alignment horizontal="center"/>
    </xf>
    <xf numFmtId="3" fontId="10" fillId="0" borderId="22" xfId="1" applyNumberFormat="1" applyFont="1" applyBorder="1" applyAlignment="1">
      <alignment horizontal="center"/>
    </xf>
    <xf numFmtId="0" fontId="10" fillId="0" borderId="26" xfId="1" applyFont="1" applyBorder="1" applyAlignment="1">
      <alignment horizontal="left" wrapText="1"/>
    </xf>
    <xf numFmtId="0" fontId="10" fillId="0" borderId="27" xfId="1" applyFont="1" applyBorder="1" applyAlignment="1">
      <alignment horizontal="left" wrapText="1"/>
    </xf>
    <xf numFmtId="3" fontId="10" fillId="2" borderId="27" xfId="1" applyNumberFormat="1" applyFont="1" applyFill="1" applyBorder="1" applyAlignment="1">
      <alignment horizontal="center"/>
    </xf>
    <xf numFmtId="3" fontId="10" fillId="0" borderId="38" xfId="1" applyNumberFormat="1" applyFont="1" applyBorder="1" applyAlignment="1">
      <alignment horizontal="center"/>
    </xf>
    <xf numFmtId="0" fontId="10" fillId="0" borderId="26" xfId="1" applyFont="1" applyBorder="1" applyAlignment="1">
      <alignment horizontal="left"/>
    </xf>
    <xf numFmtId="0" fontId="10" fillId="0" borderId="27" xfId="1" applyFont="1" applyBorder="1" applyAlignment="1">
      <alignment horizontal="left"/>
    </xf>
    <xf numFmtId="0" fontId="6" fillId="0" borderId="29" xfId="1" applyFont="1" applyBorder="1" applyAlignment="1">
      <alignment horizontal="left"/>
    </xf>
    <xf numFmtId="0" fontId="6" fillId="0" borderId="30" xfId="1" applyFont="1" applyBorder="1" applyAlignment="1">
      <alignment horizontal="left"/>
    </xf>
    <xf numFmtId="3" fontId="6" fillId="0" borderId="30" xfId="1" applyNumberFormat="1" applyFont="1" applyBorder="1" applyAlignment="1">
      <alignment horizontal="center"/>
    </xf>
    <xf numFmtId="3" fontId="10" fillId="0" borderId="30" xfId="1" applyNumberFormat="1" applyFont="1" applyBorder="1" applyAlignment="1">
      <alignment horizontal="center"/>
    </xf>
    <xf numFmtId="3" fontId="6" fillId="0" borderId="31" xfId="1" applyNumberFormat="1" applyFont="1" applyBorder="1" applyAlignment="1">
      <alignment horizontal="center"/>
    </xf>
    <xf numFmtId="0" fontId="3" fillId="4" borderId="39" xfId="1" applyFont="1" applyFill="1" applyBorder="1" applyAlignment="1">
      <alignment horizontal="center"/>
    </xf>
    <xf numFmtId="0" fontId="3" fillId="4" borderId="40" xfId="1" applyFont="1" applyFill="1" applyBorder="1" applyAlignment="1">
      <alignment horizontal="center"/>
    </xf>
    <xf numFmtId="3" fontId="3" fillId="4" borderId="40" xfId="1" applyNumberFormat="1" applyFont="1" applyFill="1" applyBorder="1" applyAlignment="1">
      <alignment horizontal="center"/>
    </xf>
    <xf numFmtId="0" fontId="3" fillId="4" borderId="9" xfId="1" applyFont="1" applyFill="1" applyBorder="1" applyAlignment="1">
      <alignment horizontal="left"/>
    </xf>
    <xf numFmtId="0" fontId="3" fillId="4" borderId="10" xfId="1" applyFont="1" applyFill="1" applyBorder="1" applyAlignment="1">
      <alignment horizontal="left"/>
    </xf>
    <xf numFmtId="0" fontId="10" fillId="2" borderId="41" xfId="1" applyFont="1" applyFill="1" applyBorder="1" applyAlignment="1">
      <alignment horizontal="center" wrapText="1"/>
    </xf>
    <xf numFmtId="0" fontId="10" fillId="2" borderId="42" xfId="1" applyFont="1" applyFill="1" applyBorder="1" applyAlignment="1">
      <alignment horizontal="center" wrapText="1"/>
    </xf>
    <xf numFmtId="0" fontId="10" fillId="2" borderId="27" xfId="1" applyFont="1" applyFill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34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5" workbookViewId="0">
      <selection activeCell="A46" sqref="A46:XFD124"/>
    </sheetView>
  </sheetViews>
  <sheetFormatPr defaultRowHeight="14.4" x14ac:dyDescent="0.3"/>
  <cols>
    <col min="2" max="2" width="8.88671875" customWidth="1"/>
    <col min="3" max="3" width="15" customWidth="1"/>
    <col min="4" max="4" width="14.109375" customWidth="1"/>
    <col min="5" max="5" width="16.5546875" customWidth="1"/>
    <col min="6" max="6" width="18.5546875" customWidth="1"/>
    <col min="7" max="7" width="15.109375" customWidth="1"/>
    <col min="8" max="8" width="16.5546875" customWidth="1"/>
    <col min="9" max="9" width="17.6640625" customWidth="1"/>
  </cols>
  <sheetData>
    <row r="1" spans="1:9" x14ac:dyDescent="0.3">
      <c r="A1" s="1"/>
      <c r="B1" s="1"/>
      <c r="C1" s="1"/>
      <c r="D1" s="1"/>
      <c r="E1" s="1"/>
      <c r="F1" s="2"/>
      <c r="G1" s="2"/>
      <c r="H1" s="2"/>
      <c r="I1" s="3" t="s">
        <v>0</v>
      </c>
    </row>
    <row r="2" spans="1:9" x14ac:dyDescent="0.3">
      <c r="A2" s="1"/>
      <c r="B2" s="1"/>
      <c r="C2" s="1"/>
      <c r="D2" s="1"/>
      <c r="E2" s="1"/>
      <c r="F2" s="2"/>
      <c r="G2" s="2"/>
      <c r="H2" s="2"/>
      <c r="I2" s="3" t="s">
        <v>1</v>
      </c>
    </row>
    <row r="3" spans="1:9" x14ac:dyDescent="0.3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x14ac:dyDescent="0.3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9" ht="15" thickBot="1" x14ac:dyDescent="0.35">
      <c r="A5" s="4" t="s">
        <v>4</v>
      </c>
      <c r="B5" s="4"/>
      <c r="C5" s="4"/>
      <c r="D5" s="4"/>
      <c r="E5" s="4"/>
      <c r="F5" s="4"/>
      <c r="G5" s="4"/>
      <c r="H5" s="4"/>
      <c r="I5" s="4"/>
    </row>
    <row r="6" spans="1:9" ht="48.6" thickBot="1" x14ac:dyDescent="0.35">
      <c r="A6" s="5" t="s">
        <v>5</v>
      </c>
      <c r="B6" s="6"/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8" t="s">
        <v>12</v>
      </c>
    </row>
    <row r="7" spans="1:9" x14ac:dyDescent="0.3">
      <c r="A7" s="9">
        <v>1</v>
      </c>
      <c r="B7" s="10"/>
      <c r="C7" s="11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3">
        <v>8</v>
      </c>
    </row>
    <row r="8" spans="1:9" ht="15" thickBot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6"/>
    </row>
    <row r="9" spans="1:9" ht="15" thickBot="1" x14ac:dyDescent="0.35">
      <c r="A9" s="17" t="s">
        <v>14</v>
      </c>
      <c r="B9" s="18"/>
      <c r="C9" s="19">
        <v>-21693.160000000033</v>
      </c>
      <c r="D9" s="20">
        <v>33609.679999999993</v>
      </c>
      <c r="E9" s="21">
        <v>202788.36</v>
      </c>
      <c r="F9" s="22">
        <v>202788.33</v>
      </c>
      <c r="G9" s="19">
        <v>187726.43</v>
      </c>
      <c r="H9" s="19">
        <f>C9+E9-F9</f>
        <v>-21693.130000000034</v>
      </c>
      <c r="I9" s="23">
        <f>D9+E9-G9</f>
        <v>48671.609999999986</v>
      </c>
    </row>
    <row r="10" spans="1:9" ht="15" thickBot="1" x14ac:dyDescent="0.35">
      <c r="A10" s="24"/>
      <c r="B10" s="25"/>
      <c r="C10" s="26"/>
      <c r="D10" s="27"/>
      <c r="E10" s="28"/>
      <c r="F10" s="28"/>
      <c r="G10" s="26"/>
      <c r="H10" s="26"/>
      <c r="I10" s="29"/>
    </row>
    <row r="11" spans="1:9" ht="15" thickBot="1" x14ac:dyDescent="0.35">
      <c r="A11" s="30" t="s">
        <v>15</v>
      </c>
      <c r="B11" s="31"/>
      <c r="C11" s="19">
        <v>189854.65</v>
      </c>
      <c r="D11" s="20">
        <v>21522.910000000003</v>
      </c>
      <c r="E11" s="21">
        <v>116845.2</v>
      </c>
      <c r="F11" s="21">
        <v>18130</v>
      </c>
      <c r="G11" s="19">
        <v>97205.45</v>
      </c>
      <c r="H11" s="19">
        <f>C11+E11-F11</f>
        <v>288569.84999999998</v>
      </c>
      <c r="I11" s="23">
        <f>D11+E11-G11</f>
        <v>41162.659999999989</v>
      </c>
    </row>
    <row r="12" spans="1:9" ht="15" thickBot="1" x14ac:dyDescent="0.35">
      <c r="A12" s="32"/>
      <c r="B12" s="33"/>
      <c r="C12" s="34"/>
      <c r="D12" s="35"/>
      <c r="E12" s="36"/>
      <c r="F12" s="36"/>
      <c r="G12" s="34"/>
      <c r="H12" s="34"/>
      <c r="I12" s="37"/>
    </row>
    <row r="13" spans="1:9" ht="15" thickBot="1" x14ac:dyDescent="0.35">
      <c r="A13" s="17" t="s">
        <v>16</v>
      </c>
      <c r="B13" s="18"/>
      <c r="C13" s="19">
        <v>0</v>
      </c>
      <c r="D13" s="20">
        <v>7052.5699999999924</v>
      </c>
      <c r="E13" s="21">
        <v>39841.199999999997</v>
      </c>
      <c r="F13" s="21">
        <v>39841.199999999997</v>
      </c>
      <c r="G13" s="19">
        <v>37181.4</v>
      </c>
      <c r="H13" s="19">
        <f>C13+E13-F13</f>
        <v>0</v>
      </c>
      <c r="I13" s="23">
        <f>D13+E13-G13</f>
        <v>9712.3699999999881</v>
      </c>
    </row>
    <row r="14" spans="1:9" ht="15" thickBot="1" x14ac:dyDescent="0.35">
      <c r="A14" s="32"/>
      <c r="B14" s="33"/>
      <c r="C14" s="34"/>
      <c r="D14" s="37"/>
      <c r="E14" s="36"/>
      <c r="F14" s="36"/>
      <c r="G14" s="34"/>
      <c r="H14" s="26"/>
      <c r="I14" s="38"/>
    </row>
    <row r="15" spans="1:9" ht="15" thickBot="1" x14ac:dyDescent="0.35">
      <c r="A15" s="17" t="s">
        <v>17</v>
      </c>
      <c r="B15" s="18"/>
      <c r="C15" s="19">
        <v>0</v>
      </c>
      <c r="D15" s="23">
        <v>60.409999999999854</v>
      </c>
      <c r="E15" s="21">
        <v>0</v>
      </c>
      <c r="F15" s="21">
        <v>0</v>
      </c>
      <c r="G15" s="19">
        <v>0</v>
      </c>
      <c r="H15" s="19">
        <f>C15+E15-F15</f>
        <v>0</v>
      </c>
      <c r="I15" s="23">
        <f>D15+E15-G15</f>
        <v>60.409999999999854</v>
      </c>
    </row>
    <row r="16" spans="1:9" ht="15" thickBot="1" x14ac:dyDescent="0.35">
      <c r="A16" s="39"/>
      <c r="B16" s="40"/>
      <c r="C16" s="26"/>
      <c r="D16" s="29"/>
      <c r="E16" s="28"/>
      <c r="F16" s="28"/>
      <c r="G16" s="26"/>
      <c r="H16" s="26"/>
      <c r="I16" s="29"/>
    </row>
    <row r="17" spans="1:9" ht="15" thickBot="1" x14ac:dyDescent="0.35">
      <c r="A17" s="17" t="s">
        <v>18</v>
      </c>
      <c r="B17" s="18"/>
      <c r="C17" s="19">
        <v>2.1316282072803006E-14</v>
      </c>
      <c r="D17" s="23">
        <v>78.480000000000132</v>
      </c>
      <c r="E17" s="21">
        <v>0</v>
      </c>
      <c r="F17" s="21">
        <v>0</v>
      </c>
      <c r="G17" s="19">
        <v>0</v>
      </c>
      <c r="H17" s="19">
        <f>C17+E17-F17</f>
        <v>2.1316282072803006E-14</v>
      </c>
      <c r="I17" s="23">
        <f>D17+E17-G17</f>
        <v>78.480000000000132</v>
      </c>
    </row>
    <row r="18" spans="1:9" ht="15" thickBot="1" x14ac:dyDescent="0.35">
      <c r="A18" s="39"/>
      <c r="B18" s="40"/>
      <c r="C18" s="26"/>
      <c r="D18" s="29"/>
      <c r="E18" s="28"/>
      <c r="F18" s="28"/>
      <c r="G18" s="26"/>
      <c r="H18" s="26"/>
      <c r="I18" s="29"/>
    </row>
    <row r="19" spans="1:9" ht="15" thickBot="1" x14ac:dyDescent="0.35">
      <c r="A19" s="17" t="s">
        <v>19</v>
      </c>
      <c r="B19" s="18"/>
      <c r="C19" s="19">
        <v>0</v>
      </c>
      <c r="D19" s="23">
        <v>305.5</v>
      </c>
      <c r="E19" s="21">
        <v>2993</v>
      </c>
      <c r="F19" s="21">
        <v>2993</v>
      </c>
      <c r="G19" s="19">
        <f>1364.2+0.04</f>
        <v>1364.24</v>
      </c>
      <c r="H19" s="19">
        <f>C19+E19-F19</f>
        <v>0</v>
      </c>
      <c r="I19" s="23">
        <f>D19+E19-G19</f>
        <v>1934.26</v>
      </c>
    </row>
    <row r="20" spans="1:9" ht="15" thickBot="1" x14ac:dyDescent="0.35">
      <c r="A20" s="39"/>
      <c r="B20" s="40"/>
      <c r="C20" s="26"/>
      <c r="D20" s="29"/>
      <c r="E20" s="28"/>
      <c r="F20" s="28"/>
      <c r="G20" s="26"/>
      <c r="H20" s="26"/>
      <c r="I20" s="29"/>
    </row>
    <row r="21" spans="1:9" ht="40.5" customHeight="1" thickBot="1" x14ac:dyDescent="0.35">
      <c r="A21" s="41" t="s">
        <v>20</v>
      </c>
      <c r="B21" s="42"/>
      <c r="C21" s="43">
        <v>93381.510000000009</v>
      </c>
      <c r="D21" s="44">
        <v>32252.440000000002</v>
      </c>
      <c r="E21" s="45">
        <f>SUM(E22:E26)</f>
        <v>188143.27</v>
      </c>
      <c r="F21" s="45"/>
      <c r="G21" s="45">
        <f>SUM(G22:G26)</f>
        <v>178983.55</v>
      </c>
      <c r="H21" s="43">
        <f>C21+E21-F21</f>
        <v>281524.78000000003</v>
      </c>
      <c r="I21" s="44">
        <f>D21+E21-G21</f>
        <v>41412.160000000003</v>
      </c>
    </row>
    <row r="22" spans="1:9" ht="30" customHeight="1" x14ac:dyDescent="0.3">
      <c r="A22" s="46" t="s">
        <v>21</v>
      </c>
      <c r="B22" s="47"/>
      <c r="C22" s="48"/>
      <c r="D22" s="49">
        <v>32252.440000000002</v>
      </c>
      <c r="E22" s="50">
        <v>164004.72</v>
      </c>
      <c r="F22" s="50"/>
      <c r="G22" s="49">
        <v>154845</v>
      </c>
      <c r="H22" s="49"/>
      <c r="I22" s="51">
        <f t="shared" ref="I22:I26" si="0">D22+E22-G22</f>
        <v>41412.160000000003</v>
      </c>
    </row>
    <row r="23" spans="1:9" ht="30" customHeight="1" x14ac:dyDescent="0.3">
      <c r="A23" s="52" t="s">
        <v>22</v>
      </c>
      <c r="B23" s="53"/>
      <c r="C23" s="54"/>
      <c r="D23" s="55">
        <v>0</v>
      </c>
      <c r="E23" s="56">
        <v>0</v>
      </c>
      <c r="F23" s="56"/>
      <c r="G23" s="55"/>
      <c r="H23" s="55"/>
      <c r="I23" s="57">
        <f t="shared" si="0"/>
        <v>0</v>
      </c>
    </row>
    <row r="24" spans="1:9" ht="30" customHeight="1" x14ac:dyDescent="0.3">
      <c r="A24" s="52" t="s">
        <v>23</v>
      </c>
      <c r="B24" s="53"/>
      <c r="C24" s="54"/>
      <c r="D24" s="55">
        <v>0</v>
      </c>
      <c r="E24" s="56">
        <v>21303.279999999999</v>
      </c>
      <c r="F24" s="56"/>
      <c r="G24" s="55">
        <v>21303.279999999999</v>
      </c>
      <c r="H24" s="55"/>
      <c r="I24" s="57">
        <f t="shared" si="0"/>
        <v>0</v>
      </c>
    </row>
    <row r="25" spans="1:9" ht="30" customHeight="1" thickBot="1" x14ac:dyDescent="0.35">
      <c r="A25" s="52" t="s">
        <v>24</v>
      </c>
      <c r="B25" s="53"/>
      <c r="C25" s="58"/>
      <c r="D25" s="59">
        <v>0</v>
      </c>
      <c r="E25" s="60"/>
      <c r="F25" s="60"/>
      <c r="G25" s="59"/>
      <c r="H25" s="59"/>
      <c r="I25" s="61">
        <f t="shared" si="0"/>
        <v>0</v>
      </c>
    </row>
    <row r="26" spans="1:9" ht="38.25" customHeight="1" thickBot="1" x14ac:dyDescent="0.35">
      <c r="A26" s="62" t="s">
        <v>25</v>
      </c>
      <c r="B26" s="63"/>
      <c r="C26" s="34"/>
      <c r="D26" s="37">
        <v>0</v>
      </c>
      <c r="E26" s="64">
        <v>2835.27</v>
      </c>
      <c r="F26" s="64"/>
      <c r="G26" s="65">
        <v>2835.27</v>
      </c>
      <c r="H26" s="34"/>
      <c r="I26" s="66">
        <f t="shared" si="0"/>
        <v>0</v>
      </c>
    </row>
    <row r="27" spans="1:9" ht="15" thickBot="1" x14ac:dyDescent="0.35">
      <c r="A27" s="67" t="s">
        <v>26</v>
      </c>
      <c r="B27" s="68"/>
      <c r="C27" s="69">
        <f>C9+C11+C13+C15+C17+C19+C21</f>
        <v>261542.99999999997</v>
      </c>
      <c r="D27" s="69">
        <f t="shared" ref="D27:G27" si="1">D9+D11+D13+D15+D17+D19+D21</f>
        <v>94881.989999999991</v>
      </c>
      <c r="E27" s="69">
        <f t="shared" si="1"/>
        <v>550611.03</v>
      </c>
      <c r="F27" s="69">
        <f t="shared" si="1"/>
        <v>263752.52999999997</v>
      </c>
      <c r="G27" s="69">
        <f t="shared" si="1"/>
        <v>502461.07</v>
      </c>
      <c r="H27" s="69">
        <f>H9+H11+H13+H15+H17+H19+H21</f>
        <v>548401.5</v>
      </c>
      <c r="I27" s="69">
        <f>I9+I11+I13+I15+I17+I19+I21</f>
        <v>143031.94999999995</v>
      </c>
    </row>
    <row r="28" spans="1:9" hidden="1" x14ac:dyDescent="0.3">
      <c r="A28" s="70"/>
      <c r="B28" s="71"/>
      <c r="C28" s="72"/>
      <c r="D28" s="72"/>
      <c r="E28" s="72"/>
      <c r="F28" s="72"/>
      <c r="G28" s="72"/>
      <c r="H28" s="72"/>
      <c r="I28" s="73"/>
    </row>
    <row r="29" spans="1:9" ht="27.75" hidden="1" customHeight="1" x14ac:dyDescent="0.3">
      <c r="A29" s="74" t="s">
        <v>27</v>
      </c>
      <c r="B29" s="75"/>
      <c r="C29" s="76">
        <v>0</v>
      </c>
      <c r="D29" s="76">
        <v>0</v>
      </c>
      <c r="E29" s="77"/>
      <c r="F29" s="77"/>
      <c r="G29" s="76"/>
      <c r="H29" s="78">
        <f>C29+E29-F29</f>
        <v>0</v>
      </c>
      <c r="I29" s="79">
        <f>D29+E29-G29</f>
        <v>0</v>
      </c>
    </row>
    <row r="30" spans="1:9" ht="27.75" hidden="1" customHeight="1" x14ac:dyDescent="0.3">
      <c r="A30" s="74" t="s">
        <v>28</v>
      </c>
      <c r="B30" s="75"/>
      <c r="C30" s="76">
        <v>0</v>
      </c>
      <c r="D30" s="76"/>
      <c r="E30" s="77"/>
      <c r="F30" s="77"/>
      <c r="G30" s="77"/>
      <c r="H30" s="77">
        <f>C30+E30-F30</f>
        <v>0</v>
      </c>
      <c r="I30" s="76"/>
    </row>
    <row r="31" spans="1:9" hidden="1" x14ac:dyDescent="0.3">
      <c r="A31" s="80" t="s">
        <v>26</v>
      </c>
      <c r="B31" s="81"/>
      <c r="C31" s="82">
        <f t="shared" ref="C31:D31" si="2">C29+C30</f>
        <v>0</v>
      </c>
      <c r="D31" s="82">
        <f t="shared" si="2"/>
        <v>0</v>
      </c>
      <c r="E31" s="82">
        <f>E29+E30</f>
        <v>0</v>
      </c>
      <c r="F31" s="82">
        <f t="shared" ref="F31:I31" si="3">F29+F30</f>
        <v>0</v>
      </c>
      <c r="G31" s="82">
        <f t="shared" si="3"/>
        <v>0</v>
      </c>
      <c r="H31" s="82">
        <f t="shared" si="3"/>
        <v>0</v>
      </c>
      <c r="I31" s="82">
        <f t="shared" si="3"/>
        <v>0</v>
      </c>
    </row>
    <row r="32" spans="1:9" ht="15" thickBot="1" x14ac:dyDescent="0.35">
      <c r="A32" s="83"/>
      <c r="B32" s="84"/>
      <c r="C32" s="84"/>
      <c r="D32" s="84"/>
      <c r="E32" s="84"/>
      <c r="F32" s="84"/>
      <c r="G32" s="84"/>
      <c r="H32" s="84"/>
      <c r="I32" s="85"/>
    </row>
    <row r="33" spans="1:9" x14ac:dyDescent="0.3">
      <c r="A33" s="86" t="s">
        <v>29</v>
      </c>
      <c r="B33" s="87"/>
      <c r="C33" s="88">
        <v>0</v>
      </c>
      <c r="D33" s="89">
        <v>0</v>
      </c>
      <c r="E33" s="90"/>
      <c r="F33" s="90"/>
      <c r="G33" s="90"/>
      <c r="H33" s="90">
        <f t="shared" ref="H33:H36" si="4">C33+E33-F33</f>
        <v>0</v>
      </c>
      <c r="I33" s="76">
        <f>D33+E33-G33</f>
        <v>0</v>
      </c>
    </row>
    <row r="34" spans="1:9" x14ac:dyDescent="0.3">
      <c r="A34" s="91" t="s">
        <v>30</v>
      </c>
      <c r="B34" s="92"/>
      <c r="C34" s="76">
        <v>0</v>
      </c>
      <c r="D34" s="93">
        <v>0</v>
      </c>
      <c r="E34" s="76"/>
      <c r="F34" s="76"/>
      <c r="G34" s="76"/>
      <c r="H34" s="94">
        <f t="shared" si="4"/>
        <v>0</v>
      </c>
      <c r="I34" s="79">
        <f>D34+E34-G34</f>
        <v>0</v>
      </c>
    </row>
    <row r="35" spans="1:9" x14ac:dyDescent="0.3">
      <c r="A35" s="95" t="s">
        <v>31</v>
      </c>
      <c r="B35" s="96"/>
      <c r="C35" s="76">
        <v>0</v>
      </c>
      <c r="D35" s="76">
        <v>0</v>
      </c>
      <c r="E35" s="76"/>
      <c r="F35" s="76"/>
      <c r="G35" s="76"/>
      <c r="H35" s="94">
        <f t="shared" si="4"/>
        <v>0</v>
      </c>
      <c r="I35" s="79">
        <f>D35+E35-G35</f>
        <v>0</v>
      </c>
    </row>
    <row r="36" spans="1:9" x14ac:dyDescent="0.3">
      <c r="A36" s="95" t="s">
        <v>32</v>
      </c>
      <c r="B36" s="96"/>
      <c r="C36" s="94">
        <v>0</v>
      </c>
      <c r="D36" s="93">
        <v>0</v>
      </c>
      <c r="E36" s="76"/>
      <c r="F36" s="76"/>
      <c r="G36" s="76"/>
      <c r="H36" s="94">
        <f t="shared" si="4"/>
        <v>0</v>
      </c>
      <c r="I36" s="79">
        <f>D36+E36-G36</f>
        <v>0</v>
      </c>
    </row>
    <row r="37" spans="1:9" ht="15" thickBot="1" x14ac:dyDescent="0.35">
      <c r="A37" s="97"/>
      <c r="B37" s="98"/>
      <c r="C37" s="99"/>
      <c r="D37" s="99"/>
      <c r="E37" s="99"/>
      <c r="F37" s="99"/>
      <c r="G37" s="99"/>
      <c r="H37" s="100"/>
      <c r="I37" s="101"/>
    </row>
    <row r="38" spans="1:9" ht="15" thickBot="1" x14ac:dyDescent="0.35">
      <c r="A38" s="102" t="s">
        <v>26</v>
      </c>
      <c r="B38" s="103"/>
      <c r="C38" s="104">
        <f>C33+C34+C35+C36</f>
        <v>0</v>
      </c>
      <c r="D38" s="104">
        <f t="shared" ref="D38:I38" si="5">D33+D34+D35+D36</f>
        <v>0</v>
      </c>
      <c r="E38" s="104">
        <f t="shared" si="5"/>
        <v>0</v>
      </c>
      <c r="F38" s="104">
        <f t="shared" si="5"/>
        <v>0</v>
      </c>
      <c r="G38" s="104">
        <f t="shared" si="5"/>
        <v>0</v>
      </c>
      <c r="H38" s="104">
        <f t="shared" si="5"/>
        <v>0</v>
      </c>
      <c r="I38" s="104">
        <f t="shared" si="5"/>
        <v>0</v>
      </c>
    </row>
    <row r="39" spans="1:9" ht="15" thickBot="1" x14ac:dyDescent="0.35">
      <c r="A39" s="105" t="s">
        <v>33</v>
      </c>
      <c r="B39" s="106"/>
      <c r="C39" s="69">
        <f>C38+C31+C27</f>
        <v>261542.99999999997</v>
      </c>
      <c r="D39" s="69">
        <f t="shared" ref="D39:I39" si="6">D38+D31+D27</f>
        <v>94881.989999999991</v>
      </c>
      <c r="E39" s="69">
        <f t="shared" si="6"/>
        <v>550611.03</v>
      </c>
      <c r="F39" s="69">
        <f t="shared" si="6"/>
        <v>263752.52999999997</v>
      </c>
      <c r="G39" s="69">
        <f t="shared" si="6"/>
        <v>502461.07</v>
      </c>
      <c r="H39" s="69">
        <f t="shared" si="6"/>
        <v>548401.5</v>
      </c>
      <c r="I39" s="69">
        <f t="shared" si="6"/>
        <v>143031.94999999995</v>
      </c>
    </row>
    <row r="40" spans="1:9" ht="15" hidden="1" thickBot="1" x14ac:dyDescent="0.35">
      <c r="A40" s="107"/>
      <c r="B40" s="108"/>
      <c r="C40" s="93"/>
      <c r="D40" s="93"/>
      <c r="E40" s="93"/>
      <c r="F40" s="93"/>
      <c r="G40" s="93"/>
      <c r="H40" s="94"/>
      <c r="I40" s="93"/>
    </row>
    <row r="41" spans="1:9" ht="15" hidden="1" thickBot="1" x14ac:dyDescent="0.35">
      <c r="A41" s="109"/>
      <c r="B41" s="110"/>
      <c r="C41" s="93"/>
      <c r="D41" s="93"/>
      <c r="E41" s="93"/>
      <c r="F41" s="93"/>
      <c r="G41" s="93"/>
      <c r="H41" s="76"/>
      <c r="I41" s="93"/>
    </row>
    <row r="42" spans="1:9" ht="15" hidden="1" thickBot="1" x14ac:dyDescent="0.35">
      <c r="A42" s="109"/>
      <c r="B42" s="110"/>
      <c r="C42" s="93"/>
      <c r="D42" s="93"/>
      <c r="E42" s="93"/>
      <c r="F42" s="93"/>
      <c r="G42" s="93"/>
      <c r="H42" s="76"/>
      <c r="I42" s="93"/>
    </row>
    <row r="43" spans="1:9" ht="15" hidden="1" thickBot="1" x14ac:dyDescent="0.35">
      <c r="A43" s="109"/>
      <c r="B43" s="110"/>
      <c r="C43" s="93"/>
      <c r="D43" s="93"/>
      <c r="E43" s="93"/>
      <c r="F43" s="93"/>
      <c r="G43" s="93"/>
      <c r="H43" s="76"/>
      <c r="I43" s="93"/>
    </row>
    <row r="44" spans="1:9" ht="15" hidden="1" thickBot="1" x14ac:dyDescent="0.35">
      <c r="A44" s="105"/>
      <c r="B44" s="106"/>
      <c r="C44" s="69"/>
      <c r="D44" s="69"/>
      <c r="E44" s="69"/>
      <c r="F44" s="69"/>
      <c r="G44" s="69"/>
      <c r="H44" s="69"/>
      <c r="I44" s="69"/>
    </row>
    <row r="45" spans="1:9" x14ac:dyDescent="0.3">
      <c r="A45" s="111"/>
      <c r="B45" s="112"/>
      <c r="C45" s="113"/>
      <c r="D45" s="113"/>
      <c r="E45" s="113"/>
      <c r="F45" s="113"/>
      <c r="G45" s="113"/>
      <c r="H45" s="113"/>
      <c r="I45" s="114"/>
    </row>
  </sheetData>
  <mergeCells count="42">
    <mergeCell ref="A45:I45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6:B26"/>
    <mergeCell ref="A27:B27"/>
    <mergeCell ref="A29:B29"/>
    <mergeCell ref="A30:B30"/>
    <mergeCell ref="A31:B31"/>
    <mergeCell ref="A32:I32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I8"/>
    <mergeCell ref="A9:B9"/>
    <mergeCell ref="A10:B10"/>
    <mergeCell ref="A11:B11"/>
    <mergeCell ref="A12:B12"/>
    <mergeCell ref="A13:B13"/>
    <mergeCell ref="A3:I3"/>
    <mergeCell ref="A4:I4"/>
    <mergeCell ref="A5:I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2026-02-26T08:56:43Z</dcterms:created>
  <dcterms:modified xsi:type="dcterms:W3CDTF">2026-02-26T08:57:41Z</dcterms:modified>
</cp:coreProperties>
</file>