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calcPr calcId="144525" refMode="R1C1"/>
</workbook>
</file>

<file path=xl/calcChain.xml><?xml version="1.0" encoding="utf-8"?>
<calcChain xmlns="http://schemas.openxmlformats.org/spreadsheetml/2006/main">
  <c r="H32" i="1" l="1"/>
  <c r="G32" i="1"/>
  <c r="E32" i="1"/>
  <c r="C32" i="1"/>
  <c r="G30" i="1"/>
  <c r="E30" i="1"/>
  <c r="D30" i="1"/>
  <c r="C30" i="1"/>
  <c r="H29" i="1"/>
  <c r="I28" i="1"/>
  <c r="H28" i="1"/>
  <c r="I27" i="1"/>
  <c r="H27" i="1"/>
  <c r="F27" i="1"/>
  <c r="I26" i="1"/>
  <c r="F26" i="1"/>
  <c r="I25" i="1"/>
  <c r="I30" i="1" s="1"/>
  <c r="F25" i="1"/>
  <c r="H25" i="1" s="1"/>
  <c r="F23" i="1"/>
  <c r="D23" i="1"/>
  <c r="C23" i="1"/>
  <c r="G22" i="1"/>
  <c r="G23" i="1" s="1"/>
  <c r="E22" i="1"/>
  <c r="E23" i="1" s="1"/>
  <c r="G20" i="1"/>
  <c r="F20" i="1"/>
  <c r="E20" i="1"/>
  <c r="D20" i="1"/>
  <c r="C20" i="1"/>
  <c r="I18" i="1"/>
  <c r="H18" i="1"/>
  <c r="I16" i="1"/>
  <c r="H16" i="1"/>
  <c r="I14" i="1"/>
  <c r="H14" i="1"/>
  <c r="I12" i="1"/>
  <c r="H12" i="1"/>
  <c r="I10" i="1"/>
  <c r="H10" i="1"/>
  <c r="I8" i="1"/>
  <c r="H8" i="1"/>
  <c r="I6" i="1"/>
  <c r="I20" i="1" s="1"/>
  <c r="H6" i="1"/>
  <c r="H20" i="1" s="1"/>
  <c r="G31" i="1" l="1"/>
  <c r="G35" i="1" s="1"/>
  <c r="D31" i="1"/>
  <c r="D35" i="1" s="1"/>
  <c r="F30" i="1"/>
  <c r="F31" i="1" s="1"/>
  <c r="F35" i="1" s="1"/>
  <c r="E31" i="1"/>
  <c r="E35" i="1" s="1"/>
  <c r="C31" i="1"/>
  <c r="C35" i="1" s="1"/>
  <c r="I32" i="1"/>
  <c r="I22" i="1"/>
  <c r="I23" i="1" s="1"/>
  <c r="I31" i="1" s="1"/>
  <c r="I35" i="1" s="1"/>
  <c r="H26" i="1"/>
  <c r="H30" i="1" s="1"/>
  <c r="H22" i="1"/>
  <c r="H23" i="1" s="1"/>
  <c r="H31" i="1" l="1"/>
  <c r="H35" i="1" s="1"/>
</calcChain>
</file>

<file path=xl/sharedStrings.xml><?xml version="1.0" encoding="utf-8"?>
<sst xmlns="http://schemas.openxmlformats.org/spreadsheetml/2006/main" count="29" uniqueCount="27">
  <si>
    <t>Смета доходов и расходов денежных средств д.№ 9 по ул. Швейников</t>
  </si>
  <si>
    <t>за период 01.01.2019-31.12.2019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</si>
  <si>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</si>
  <si>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</si>
  <si>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</si>
  <si>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</si>
  <si>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</si>
  <si>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</si>
  <si>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</si>
  <si>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</si>
  <si>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- 1557,2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</si>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</sst>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9" borderId="36" applyNumberFormat="0" applyAlignment="0" applyProtection="0"/>
    <xf numFmtId="0" fontId="14" fillId="22" borderId="37" applyNumberFormat="0" applyAlignment="0" applyProtection="0"/>
    <xf numFmtId="0" fontId="15" fillId="22" borderId="36" applyNumberFormat="0" applyAlignment="0" applyProtection="0"/>
    <xf numFmtId="44" fontId="1" fillId="0" borderId="0" applyFont="0" applyFill="0" applyBorder="0" applyAlignment="0" applyProtection="0"/>
    <xf numFmtId="0" fontId="16" fillId="0" borderId="38" applyNumberFormat="0" applyFill="0" applyAlignment="0" applyProtection="0"/>
    <xf numFmtId="0" fontId="17" fillId="0" borderId="39" applyNumberFormat="0" applyFill="0" applyAlignment="0" applyProtection="0"/>
    <xf numFmtId="0" fontId="18" fillId="0" borderId="40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41" applyNumberFormat="0" applyFill="0" applyAlignment="0" applyProtection="0"/>
    <xf numFmtId="0" fontId="20" fillId="23" borderId="42" applyNumberFormat="0" applyAlignment="0" applyProtection="0"/>
    <xf numFmtId="0" fontId="21" fillId="0" borderId="0" applyNumberFormat="0" applyFill="0" applyBorder="0" applyAlignment="0" applyProtection="0"/>
    <xf numFmtId="0" fontId="22" fillId="24" borderId="0" applyNumberFormat="0" applyBorder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5" borderId="43" applyNumberFormat="0" applyFont="0" applyAlignment="0" applyProtection="0"/>
    <xf numFmtId="0" fontId="1" fillId="25" borderId="43" applyNumberFormat="0" applyFont="0" applyAlignment="0" applyProtection="0"/>
    <xf numFmtId="0" fontId="25" fillId="0" borderId="44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81">
    <xf numFmtId="0" fontId="0" fillId="0" borderId="0" xfId="0"/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3" fontId="9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1" fontId="9" fillId="2" borderId="13" xfId="1" applyNumberFormat="1" applyFont="1" applyFill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3" fontId="2" fillId="3" borderId="19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2" fillId="2" borderId="21" xfId="1" applyNumberFormat="1" applyFont="1" applyFill="1" applyBorder="1" applyAlignment="1">
      <alignment horizontal="center"/>
    </xf>
    <xf numFmtId="3" fontId="2" fillId="3" borderId="13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3" fontId="2" fillId="3" borderId="33" xfId="1" applyNumberFormat="1" applyFont="1" applyFill="1" applyBorder="1" applyAlignment="1">
      <alignment horizontal="center"/>
    </xf>
    <xf numFmtId="0" fontId="10" fillId="0" borderId="0" xfId="0" applyFont="1"/>
    <xf numFmtId="0" fontId="9" fillId="2" borderId="34" xfId="1" applyFont="1" applyFill="1" applyBorder="1" applyAlignment="1">
      <alignment horizontal="center" wrapText="1"/>
    </xf>
    <xf numFmtId="0" fontId="9" fillId="2" borderId="35" xfId="1" applyFont="1" applyFill="1" applyBorder="1" applyAlignment="1">
      <alignment horizontal="center" wrapText="1"/>
    </xf>
    <xf numFmtId="0" fontId="9" fillId="2" borderId="13" xfId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2" fillId="3" borderId="19" xfId="1" applyFont="1" applyFill="1" applyBorder="1" applyAlignment="1">
      <alignment horizontal="left"/>
    </xf>
    <xf numFmtId="0" fontId="2" fillId="3" borderId="20" xfId="1" applyFont="1" applyFill="1" applyBorder="1" applyAlignment="1">
      <alignment horizontal="left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9" fillId="0" borderId="14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5" fillId="0" borderId="30" xfId="1" applyFont="1" applyBorder="1" applyAlignment="1">
      <alignment horizontal="left"/>
    </xf>
    <xf numFmtId="0" fontId="2" fillId="3" borderId="32" xfId="1" applyFont="1" applyFill="1" applyBorder="1" applyAlignment="1">
      <alignment horizontal="center"/>
    </xf>
    <xf numFmtId="0" fontId="2" fillId="3" borderId="33" xfId="1" applyFont="1" applyFill="1" applyBorder="1" applyAlignment="1">
      <alignment horizontal="center"/>
    </xf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9" fillId="0" borderId="22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2" fillId="3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2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3" fontId="1" fillId="0" borderId="0" xfId="1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5"/>
  <sheetViews>
    <sheetView tabSelected="1" workbookViewId="0">
      <selection activeCell="L24" sqref="L24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</cols>
  <sheetData>
    <row r="1" spans="1:12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"/>
      <c r="K1" s="1"/>
      <c r="L1" s="1"/>
    </row>
    <row r="2" spans="1:12" ht="15" thickBot="1" x14ac:dyDescent="0.3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1"/>
      <c r="K2" s="1"/>
      <c r="L2" s="1"/>
    </row>
    <row r="3" spans="1:12" ht="48.6" thickBot="1" x14ac:dyDescent="0.35">
      <c r="A3" s="71" t="s">
        <v>2</v>
      </c>
      <c r="B3" s="72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4"/>
      <c r="K3" s="1"/>
      <c r="L3" s="1"/>
    </row>
    <row r="4" spans="1:12" x14ac:dyDescent="0.3">
      <c r="A4" s="73">
        <v>1</v>
      </c>
      <c r="B4" s="74"/>
      <c r="C4" s="5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J4" s="4"/>
      <c r="K4" s="1"/>
      <c r="L4" s="1"/>
    </row>
    <row r="5" spans="1:12" x14ac:dyDescent="0.3">
      <c r="A5" s="75" t="s">
        <v>10</v>
      </c>
      <c r="B5" s="76"/>
      <c r="C5" s="76"/>
      <c r="D5" s="76"/>
      <c r="E5" s="76"/>
      <c r="F5" s="76"/>
      <c r="G5" s="76"/>
      <c r="H5" s="76"/>
      <c r="I5" s="77"/>
      <c r="J5" s="4"/>
      <c r="K5" s="1"/>
      <c r="L5" s="1"/>
    </row>
    <row r="6" spans="1:12" x14ac:dyDescent="0.3">
      <c r="A6" s="78" t="s">
        <v>11</v>
      </c>
      <c r="B6" s="79"/>
      <c r="C6" s="8">
        <v>-3440.5839999999152</v>
      </c>
      <c r="D6" s="9">
        <v>30421.090000000084</v>
      </c>
      <c r="E6" s="10">
        <v>243663.19000000006</v>
      </c>
      <c r="F6" s="10">
        <v>243663.19</v>
      </c>
      <c r="G6" s="8">
        <v>237165.27000000002</v>
      </c>
      <c r="H6" s="8">
        <f>C6+E6-F6</f>
        <v>-3440.583999999857</v>
      </c>
      <c r="I6" s="9">
        <f>D6+E6-G6</f>
        <v>36919.010000000126</v>
      </c>
      <c r="J6" s="11"/>
      <c r="K6" s="11"/>
      <c r="L6" s="11"/>
    </row>
    <row r="7" spans="1:12" x14ac:dyDescent="0.3">
      <c r="A7" s="66"/>
      <c r="B7" s="67"/>
      <c r="C7" s="8"/>
      <c r="D7" s="12"/>
      <c r="E7" s="10"/>
      <c r="F7" s="10"/>
      <c r="G7" s="8"/>
      <c r="H7" s="8"/>
      <c r="I7" s="12"/>
      <c r="J7" s="11"/>
      <c r="K7" s="11"/>
      <c r="L7" s="11"/>
    </row>
    <row r="8" spans="1:12" x14ac:dyDescent="0.3">
      <c r="A8" s="66" t="s">
        <v>12</v>
      </c>
      <c r="B8" s="67"/>
      <c r="C8" s="8">
        <v>-152885.55999999991</v>
      </c>
      <c r="D8" s="9">
        <v>29122.669999999984</v>
      </c>
      <c r="E8" s="13">
        <v>258887.40000000005</v>
      </c>
      <c r="F8" s="14">
        <v>65546</v>
      </c>
      <c r="G8" s="8">
        <v>252041.46</v>
      </c>
      <c r="H8" s="8">
        <f>C8+E8-F8</f>
        <v>40455.840000000142</v>
      </c>
      <c r="I8" s="9">
        <f>D8+E8-G8</f>
        <v>35968.610000000073</v>
      </c>
      <c r="J8" s="15"/>
      <c r="K8" s="15"/>
      <c r="L8" s="15"/>
    </row>
    <row r="9" spans="1:12" x14ac:dyDescent="0.3">
      <c r="A9" s="68"/>
      <c r="B9" s="69"/>
      <c r="C9" s="16"/>
      <c r="D9" s="17"/>
      <c r="E9" s="18"/>
      <c r="F9" s="18"/>
      <c r="G9" s="16"/>
      <c r="H9" s="16"/>
      <c r="I9" s="17"/>
      <c r="J9" s="1"/>
      <c r="K9" s="1"/>
      <c r="L9" s="1"/>
    </row>
    <row r="10" spans="1:12" x14ac:dyDescent="0.3">
      <c r="A10" s="46" t="s">
        <v>13</v>
      </c>
      <c r="B10" s="65"/>
      <c r="C10" s="8">
        <v>-9.1600000000034925</v>
      </c>
      <c r="D10" s="9">
        <v>6755.7799999999916</v>
      </c>
      <c r="E10" s="13">
        <v>51256.19999999999</v>
      </c>
      <c r="F10" s="13">
        <v>51256.2</v>
      </c>
      <c r="G10" s="8">
        <v>50102.94</v>
      </c>
      <c r="H10" s="8">
        <f>C10+E10-F10</f>
        <v>-9.1600000000107684</v>
      </c>
      <c r="I10" s="9">
        <f>D10+E10-G10</f>
        <v>7909.039999999979</v>
      </c>
      <c r="J10" s="1"/>
      <c r="K10" s="1"/>
      <c r="L10" s="1"/>
    </row>
    <row r="11" spans="1:12" x14ac:dyDescent="0.3">
      <c r="A11" s="68"/>
      <c r="B11" s="69"/>
      <c r="C11" s="16"/>
      <c r="D11" s="19"/>
      <c r="E11" s="18"/>
      <c r="F11" s="18"/>
      <c r="G11" s="16"/>
      <c r="H11" s="8"/>
      <c r="I11" s="9"/>
      <c r="J11" s="1"/>
      <c r="K11" s="1"/>
      <c r="L11" s="1"/>
    </row>
    <row r="12" spans="1:12" x14ac:dyDescent="0.3">
      <c r="A12" s="46" t="s">
        <v>14</v>
      </c>
      <c r="B12" s="65"/>
      <c r="C12" s="20">
        <v>-0.48000000003958121</v>
      </c>
      <c r="D12" s="9">
        <v>2268.2299999999996</v>
      </c>
      <c r="E12" s="13">
        <v>11136.390000000001</v>
      </c>
      <c r="F12" s="13">
        <v>11136.39</v>
      </c>
      <c r="G12" s="8">
        <v>12360.830000000002</v>
      </c>
      <c r="H12" s="8">
        <f>C12+E12-F12</f>
        <v>-0.48000000003776222</v>
      </c>
      <c r="I12" s="9">
        <f>D12+E12-G12</f>
        <v>1043.7899999999991</v>
      </c>
    </row>
    <row r="13" spans="1:12" x14ac:dyDescent="0.3">
      <c r="A13" s="46"/>
      <c r="B13" s="65"/>
      <c r="C13" s="20"/>
      <c r="D13" s="9"/>
      <c r="E13" s="13"/>
      <c r="F13" s="13"/>
      <c r="G13" s="8"/>
      <c r="H13" s="8"/>
      <c r="I13" s="9"/>
    </row>
    <row r="14" spans="1:12" x14ac:dyDescent="0.3">
      <c r="A14" s="46" t="s">
        <v>15</v>
      </c>
      <c r="B14" s="65"/>
      <c r="C14" s="20">
        <v>-0.48000000003958121</v>
      </c>
      <c r="D14" s="9">
        <v>1425.1599999999999</v>
      </c>
      <c r="E14" s="13">
        <v>7175.85</v>
      </c>
      <c r="F14" s="13">
        <v>7175.84</v>
      </c>
      <c r="G14" s="8">
        <v>7955.5199999999986</v>
      </c>
      <c r="H14" s="8">
        <f>C14+E14-F14</f>
        <v>-0.47000000003936293</v>
      </c>
      <c r="I14" s="9">
        <f>D14+E14-G14</f>
        <v>645.4900000000016</v>
      </c>
    </row>
    <row r="15" spans="1:12" x14ac:dyDescent="0.3">
      <c r="A15" s="46"/>
      <c r="B15" s="65"/>
      <c r="C15" s="20"/>
      <c r="D15" s="9"/>
      <c r="E15" s="13"/>
      <c r="F15" s="13"/>
      <c r="G15" s="8"/>
      <c r="H15" s="8"/>
      <c r="I15" s="9"/>
    </row>
    <row r="16" spans="1:12" x14ac:dyDescent="0.3">
      <c r="A16" s="46" t="s">
        <v>16</v>
      </c>
      <c r="B16" s="65"/>
      <c r="C16" s="20">
        <v>-0.48000000003594323</v>
      </c>
      <c r="D16" s="9">
        <v>3002.0900000000074</v>
      </c>
      <c r="E16" s="13">
        <v>26823.850000000002</v>
      </c>
      <c r="F16" s="13">
        <v>26823.86</v>
      </c>
      <c r="G16" s="8">
        <v>25927.65</v>
      </c>
      <c r="H16" s="8">
        <f>C16+E16-F16</f>
        <v>-0.49000000003434252</v>
      </c>
      <c r="I16" s="9">
        <f>D16+E16-G16</f>
        <v>3898.2900000000081</v>
      </c>
    </row>
    <row r="17" spans="1:12" x14ac:dyDescent="0.3">
      <c r="A17" s="46"/>
      <c r="B17" s="65"/>
      <c r="C17" s="20"/>
      <c r="D17" s="9"/>
      <c r="E17" s="13"/>
      <c r="F17" s="13"/>
      <c r="G17" s="8"/>
      <c r="H17" s="8"/>
      <c r="I17" s="9"/>
    </row>
    <row r="18" spans="1:12" x14ac:dyDescent="0.3">
      <c r="A18" s="46" t="s">
        <v>17</v>
      </c>
      <c r="B18" s="47"/>
      <c r="C18" s="8">
        <v>0</v>
      </c>
      <c r="D18" s="21">
        <v>1164.619999999999</v>
      </c>
      <c r="E18" s="20"/>
      <c r="F18" s="20"/>
      <c r="G18" s="20">
        <v>594.82000000000005</v>
      </c>
      <c r="H18" s="20">
        <f>C18+E18-F18</f>
        <v>0</v>
      </c>
      <c r="I18" s="9">
        <f>D18+E18-G18</f>
        <v>569.79999999999893</v>
      </c>
    </row>
    <row r="19" spans="1:12" ht="15" thickBot="1" x14ac:dyDescent="0.35">
      <c r="A19" s="52"/>
      <c r="B19" s="53"/>
      <c r="C19" s="22"/>
      <c r="D19" s="23"/>
      <c r="E19" s="24"/>
      <c r="F19" s="24"/>
      <c r="G19" s="22"/>
      <c r="H19" s="22"/>
      <c r="I19" s="23"/>
      <c r="J19" s="1"/>
      <c r="K19" s="1"/>
      <c r="L19" s="1"/>
    </row>
    <row r="20" spans="1:12" ht="15" thickBot="1" x14ac:dyDescent="0.35">
      <c r="A20" s="54" t="s">
        <v>18</v>
      </c>
      <c r="B20" s="55"/>
      <c r="C20" s="25">
        <f>C6+C8+C10+C12+C14+C16+C18</f>
        <v>-156336.74399999995</v>
      </c>
      <c r="D20" s="25">
        <f t="shared" ref="D20:I20" si="0">D6+D8+D10+D12+D14+D16+D18</f>
        <v>74159.640000000072</v>
      </c>
      <c r="E20" s="25">
        <f t="shared" si="0"/>
        <v>598942.88</v>
      </c>
      <c r="F20" s="25">
        <f t="shared" si="0"/>
        <v>405601.48000000004</v>
      </c>
      <c r="G20" s="25">
        <f t="shared" si="0"/>
        <v>586148.48999999987</v>
      </c>
      <c r="H20" s="25">
        <f t="shared" si="0"/>
        <v>37004.656000000163</v>
      </c>
      <c r="I20" s="25">
        <f t="shared" si="0"/>
        <v>86954.030000000188</v>
      </c>
      <c r="J20" s="1"/>
      <c r="K20" s="80"/>
      <c r="L20" s="80"/>
    </row>
    <row r="21" spans="1:12" x14ac:dyDescent="0.3">
      <c r="A21" s="26"/>
      <c r="B21" s="27"/>
      <c r="C21" s="28"/>
      <c r="D21" s="28"/>
      <c r="E21" s="28"/>
      <c r="F21" s="28"/>
      <c r="G21" s="28"/>
      <c r="H21" s="28"/>
      <c r="I21" s="29"/>
      <c r="J21" s="1"/>
      <c r="K21" s="1"/>
      <c r="L21" s="1"/>
    </row>
    <row r="22" spans="1:12" ht="29.25" customHeight="1" x14ac:dyDescent="0.3">
      <c r="A22" s="56" t="s">
        <v>19</v>
      </c>
      <c r="B22" s="57"/>
      <c r="C22" s="20">
        <v>0</v>
      </c>
      <c r="D22" s="20">
        <v>0</v>
      </c>
      <c r="E22" s="13">
        <f>499280.65+69060.88</f>
        <v>568341.53</v>
      </c>
      <c r="F22" s="13"/>
      <c r="G22" s="20">
        <f>499280.65+48724.03</f>
        <v>548004.68000000005</v>
      </c>
      <c r="H22" s="20">
        <f>C22+E22-F22</f>
        <v>568341.53</v>
      </c>
      <c r="I22" s="20">
        <f>D22+E22-G22</f>
        <v>20336.849999999977</v>
      </c>
      <c r="J22" s="15"/>
      <c r="K22" s="15"/>
      <c r="L22" s="15"/>
    </row>
    <row r="23" spans="1:12" x14ac:dyDescent="0.3">
      <c r="A23" s="58" t="s">
        <v>18</v>
      </c>
      <c r="B23" s="59"/>
      <c r="C23" s="30">
        <f>C22</f>
        <v>0</v>
      </c>
      <c r="D23" s="30">
        <f t="shared" ref="D23:I23" si="1">D22</f>
        <v>0</v>
      </c>
      <c r="E23" s="30">
        <f t="shared" si="1"/>
        <v>568341.53</v>
      </c>
      <c r="F23" s="30">
        <f t="shared" si="1"/>
        <v>0</v>
      </c>
      <c r="G23" s="30">
        <f t="shared" si="1"/>
        <v>548004.68000000005</v>
      </c>
      <c r="H23" s="30">
        <f t="shared" si="1"/>
        <v>568341.53</v>
      </c>
      <c r="I23" s="30">
        <f t="shared" si="1"/>
        <v>20336.849999999977</v>
      </c>
      <c r="J23" s="1"/>
      <c r="K23" s="1"/>
      <c r="L23" s="1"/>
    </row>
    <row r="24" spans="1:12" ht="15" thickBot="1" x14ac:dyDescent="0.35">
      <c r="A24" s="60"/>
      <c r="B24" s="61"/>
      <c r="C24" s="61"/>
      <c r="D24" s="61"/>
      <c r="E24" s="61"/>
      <c r="F24" s="61"/>
      <c r="G24" s="61"/>
      <c r="H24" s="61"/>
      <c r="I24" s="62"/>
    </row>
    <row r="25" spans="1:12" x14ac:dyDescent="0.3">
      <c r="A25" s="63" t="s">
        <v>20</v>
      </c>
      <c r="B25" s="64"/>
      <c r="C25" s="31">
        <v>-5920.4900000000052</v>
      </c>
      <c r="D25" s="31">
        <v>4294.3100000000268</v>
      </c>
      <c r="E25" s="31">
        <v>-3134.38</v>
      </c>
      <c r="F25" s="31">
        <f>E25</f>
        <v>-3134.38</v>
      </c>
      <c r="G25" s="31">
        <v>2715.8199999999997</v>
      </c>
      <c r="H25" s="31">
        <f>C25+E25-F25</f>
        <v>-5920.4900000000061</v>
      </c>
      <c r="I25" s="32">
        <f>D25+E25-G25</f>
        <v>-1555.889999999973</v>
      </c>
    </row>
    <row r="26" spans="1:12" x14ac:dyDescent="0.3">
      <c r="A26" s="44" t="s">
        <v>21</v>
      </c>
      <c r="B26" s="45"/>
      <c r="C26" s="20">
        <v>-14028.800000000032</v>
      </c>
      <c r="D26" s="20">
        <v>2794.3600000000006</v>
      </c>
      <c r="E26" s="20">
        <v>-2095.4699999999998</v>
      </c>
      <c r="F26" s="20">
        <f>E26</f>
        <v>-2095.4699999999998</v>
      </c>
      <c r="G26" s="20">
        <v>1813.07</v>
      </c>
      <c r="H26" s="20">
        <f>C26+E26-F26</f>
        <v>-14028.800000000032</v>
      </c>
      <c r="I26" s="9">
        <f>D26+E26-G26</f>
        <v>-1114.1799999999992</v>
      </c>
    </row>
    <row r="27" spans="1:12" x14ac:dyDescent="0.3">
      <c r="A27" s="46" t="s">
        <v>22</v>
      </c>
      <c r="B27" s="47"/>
      <c r="C27" s="20">
        <v>-22172.880000000005</v>
      </c>
      <c r="D27" s="20">
        <v>17443.879999999888</v>
      </c>
      <c r="E27" s="20">
        <v>25316.82</v>
      </c>
      <c r="F27" s="20">
        <f>E27</f>
        <v>25316.82</v>
      </c>
      <c r="G27" s="20">
        <v>27091.01</v>
      </c>
      <c r="H27" s="20">
        <f>C27+E27-F27</f>
        <v>-22172.880000000005</v>
      </c>
      <c r="I27" s="9">
        <f>D27+E27-G27</f>
        <v>15669.68999999989</v>
      </c>
    </row>
    <row r="28" spans="1:12" x14ac:dyDescent="0.3">
      <c r="A28" s="46" t="s">
        <v>23</v>
      </c>
      <c r="B28" s="47"/>
      <c r="C28" s="20">
        <v>0</v>
      </c>
      <c r="D28" s="20">
        <v>5544.4000000000051</v>
      </c>
      <c r="E28" s="20"/>
      <c r="F28" s="20"/>
      <c r="G28" s="20">
        <v>4993.2900000000018</v>
      </c>
      <c r="H28" s="20">
        <f>C28+E28-F28</f>
        <v>0</v>
      </c>
      <c r="I28" s="9">
        <f>D28+E28-G28</f>
        <v>551.11000000000331</v>
      </c>
    </row>
    <row r="29" spans="1:12" ht="15" thickBot="1" x14ac:dyDescent="0.35">
      <c r="A29" s="48"/>
      <c r="B29" s="49"/>
      <c r="C29" s="33">
        <v>0</v>
      </c>
      <c r="D29" s="33"/>
      <c r="E29" s="33"/>
      <c r="F29" s="33"/>
      <c r="G29" s="33"/>
      <c r="H29" s="34">
        <f>C29+E29-F29</f>
        <v>0</v>
      </c>
      <c r="I29" s="35"/>
    </row>
    <row r="30" spans="1:12" ht="15" thickBot="1" x14ac:dyDescent="0.35">
      <c r="A30" s="50" t="s">
        <v>18</v>
      </c>
      <c r="B30" s="51"/>
      <c r="C30" s="36">
        <f>C25+C26+C27+C28</f>
        <v>-42122.170000000042</v>
      </c>
      <c r="D30" s="36">
        <f t="shared" ref="D30:I30" si="2">D25+D26+D27+D28</f>
        <v>30076.949999999921</v>
      </c>
      <c r="E30" s="36">
        <f t="shared" si="2"/>
        <v>20086.97</v>
      </c>
      <c r="F30" s="36">
        <f t="shared" si="2"/>
        <v>20086.97</v>
      </c>
      <c r="G30" s="36">
        <f t="shared" si="2"/>
        <v>36613.19</v>
      </c>
      <c r="H30" s="36">
        <f t="shared" si="2"/>
        <v>-42122.170000000042</v>
      </c>
      <c r="I30" s="36">
        <f t="shared" si="2"/>
        <v>13550.72999999992</v>
      </c>
    </row>
    <row r="31" spans="1:12" ht="15" hidden="1" thickBot="1" x14ac:dyDescent="0.35">
      <c r="A31" s="42" t="s">
        <v>24</v>
      </c>
      <c r="B31" s="43"/>
      <c r="C31" s="25">
        <f>C20+C23+C30</f>
        <v>-198458.91399999999</v>
      </c>
      <c r="D31" s="25">
        <f t="shared" ref="D31:I31" si="3">D20+D23+D30</f>
        <v>104236.59</v>
      </c>
      <c r="E31" s="25">
        <f t="shared" si="3"/>
        <v>1187371.3800000001</v>
      </c>
      <c r="F31" s="25">
        <f t="shared" si="3"/>
        <v>425688.45000000007</v>
      </c>
      <c r="G31" s="25">
        <f t="shared" si="3"/>
        <v>1170766.3599999999</v>
      </c>
      <c r="H31" s="25">
        <f t="shared" si="3"/>
        <v>563224.01600000018</v>
      </c>
      <c r="I31" s="25">
        <f t="shared" si="3"/>
        <v>120841.61000000009</v>
      </c>
    </row>
    <row r="32" spans="1:12" s="37" customFormat="1" ht="60" hidden="1" customHeight="1" x14ac:dyDescent="0.3">
      <c r="A32" s="38" t="s">
        <v>25</v>
      </c>
      <c r="B32" s="39"/>
      <c r="C32" s="21">
        <f>C33</f>
        <v>0</v>
      </c>
      <c r="D32" s="21"/>
      <c r="E32" s="21">
        <f>E33</f>
        <v>0</v>
      </c>
      <c r="F32" s="21">
        <v>0</v>
      </c>
      <c r="G32" s="21">
        <f>G33</f>
        <v>0</v>
      </c>
      <c r="H32" s="21">
        <f>H33</f>
        <v>0</v>
      </c>
      <c r="I32" s="21">
        <f>D32+E32-G32</f>
        <v>0</v>
      </c>
    </row>
    <row r="33" spans="1:9" s="37" customFormat="1" ht="23.25" hidden="1" customHeight="1" x14ac:dyDescent="0.3">
      <c r="A33" s="40"/>
      <c r="B33" s="41"/>
      <c r="C33" s="21"/>
      <c r="D33" s="21"/>
      <c r="E33" s="21"/>
      <c r="F33" s="21"/>
      <c r="G33" s="21"/>
      <c r="H33" s="20"/>
      <c r="I33" s="21"/>
    </row>
    <row r="34" spans="1:9" ht="23.25" hidden="1" customHeight="1" thickBot="1" x14ac:dyDescent="0.35">
      <c r="A34" s="40"/>
      <c r="B34" s="41"/>
      <c r="C34" s="21"/>
      <c r="D34" s="21"/>
      <c r="E34" s="21"/>
      <c r="F34" s="21"/>
      <c r="G34" s="21"/>
      <c r="H34" s="20"/>
      <c r="I34" s="21"/>
    </row>
    <row r="35" spans="1:9" ht="15" thickBot="1" x14ac:dyDescent="0.35">
      <c r="A35" s="42" t="s">
        <v>26</v>
      </c>
      <c r="B35" s="43"/>
      <c r="C35" s="25">
        <f>C31+C32</f>
        <v>-198458.91399999999</v>
      </c>
      <c r="D35" s="25">
        <f t="shared" ref="D35:I35" si="4">D31+D32</f>
        <v>104236.59</v>
      </c>
      <c r="E35" s="25">
        <f t="shared" si="4"/>
        <v>1187371.3800000001</v>
      </c>
      <c r="F35" s="25">
        <f t="shared" si="4"/>
        <v>425688.45000000007</v>
      </c>
      <c r="G35" s="25">
        <f t="shared" si="4"/>
        <v>1170766.3599999999</v>
      </c>
      <c r="H35" s="25">
        <f t="shared" si="4"/>
        <v>563224.01600000018</v>
      </c>
      <c r="I35" s="25">
        <f t="shared" si="4"/>
        <v>120841.61000000009</v>
      </c>
    </row>
  </sheetData>
  <mergeCells count="34">
    <mergeCell ref="A12:B12"/>
    <mergeCell ref="A1:I1"/>
    <mergeCell ref="A2:I2"/>
    <mergeCell ref="A3:B3"/>
    <mergeCell ref="A4:B4"/>
    <mergeCell ref="A5:I5"/>
    <mergeCell ref="A6:B6"/>
    <mergeCell ref="A7:B7"/>
    <mergeCell ref="A8:B8"/>
    <mergeCell ref="A9:B9"/>
    <mergeCell ref="A10:B10"/>
    <mergeCell ref="A11:B11"/>
    <mergeCell ref="A25:B25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I24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2020-05-13T11:30:41Z</dcterms:created>
  <dcterms:modified xsi:type="dcterms:W3CDTF">2020-05-13T12:00:14Z</dcterms:modified>
</cp:coreProperties>
</file>