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32" windowWidth="22980" windowHeight="9468"/>
  </bookViews>
  <sheets>
    <sheet name="2019г" sheetId="1" r:id="rId1"/>
  </sheets>
  <externalReferences>
    <externalReference r:id="rId2"/>
  </externalReferences>
  <calcPr calcId="144525" refMode="R1C1"/>
</workbook>
</file>

<file path=xl/calcChain.xml><?xml version="1.0" encoding="utf-8"?>
<calcChain xmlns="http://schemas.openxmlformats.org/spreadsheetml/2006/main">
  <c r="L44" i="1" l="1"/>
  <c r="F44" i="1"/>
  <c r="E43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3" i="1"/>
  <c r="E21" i="1"/>
  <c r="F14" i="1"/>
  <c r="F13" i="1"/>
  <c r="F12" i="1"/>
  <c r="F9" i="1"/>
  <c r="F8" i="1"/>
  <c r="F7" i="1"/>
  <c r="F6" i="1"/>
  <c r="F5" i="1"/>
  <c r="F11" i="1" l="1"/>
  <c r="F15" i="1" s="1"/>
</calcChain>
</file>

<file path=xl/sharedStrings.xml><?xml version="1.0" encoding="utf-8"?>
<sst xmlns="http://schemas.openxmlformats.org/spreadsheetml/2006/main" count="124" uniqueCount="71">
  <si>
    <t>Наименование вида работы (услуги)</t>
  </si>
  <si>
    <t>Периодичность  количественный показатель выполненной работы (оказанной услуги)</t>
  </si>
  <si>
    <t>Единица измерения работы (услуги)</t>
  </si>
  <si>
    <t>Стоимость / сметная стоимость выполненной работы (оказанной услуги) за единицу</t>
  </si>
  <si>
    <t>Цена выполненной работы (оказанной услуги), в рублях</t>
  </si>
  <si>
    <t>СОДЕРЖАНИЕ ОБЩЕГО ИМУЩЕСТВА (обслуживаемая площадь - 3438,8 кв.м.)</t>
  </si>
  <si>
    <t>Содержание внутридомовых  инженерных сетей водоснабжения, теплоснабжения, канализации, электроснабжения,  в т.ч. мелкий  до 2-х метров ремонт сетей - согласно минимального перечня</t>
  </si>
  <si>
    <t>ежедневно</t>
  </si>
  <si>
    <r>
      <t>руб./ м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</si>
  <si>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t>с 01.01.2019г -31.07.2019г   - 3,27                    с 01.08.2019г - 31.12.2019г  -  3,52</t>
  </si>
  <si>
    <t>Аварийно-диспетчерская служба</t>
  </si>
  <si>
    <t>с 01.01.2019г -31.07.2019г   - 1,89                    с 01.08.2019г -31.12.2019г - 2,14</t>
  </si>
  <si>
    <t xml:space="preserve">Уборка лестничных клеток -  361,9 кв.м.                                         </t>
  </si>
  <si>
    <t xml:space="preserve">ежедневно    </t>
  </si>
  <si>
    <t>с 01.01.2019г -31.07.2019г   - 2,70                    с 01.08.2019г -31.12.2019г - 2,99</t>
  </si>
  <si>
    <t>Содержание придомовой территории 1 класса - 1026 кв.м., газоны - 982 кв.м.</t>
  </si>
  <si>
    <t>6 раз в неделю</t>
  </si>
  <si>
    <t>с 01.01.2019г -31.07.2019г   - 2,85                    с 01.08.2019г -31.12.2019г - 3,15</t>
  </si>
  <si>
    <t>Дератизация подвального помещения</t>
  </si>
  <si>
    <t>ежемесячно</t>
  </si>
  <si>
    <t>Промывка, опрессовка системы отопления</t>
  </si>
  <si>
    <t>1 раз перед началом отопиттельного периода</t>
  </si>
  <si>
    <t>руб./ м2</t>
  </si>
  <si>
    <t>Итого:</t>
  </si>
  <si>
    <t xml:space="preserve">ОДН на водоснабжение  </t>
  </si>
  <si>
    <t xml:space="preserve">ОДН на водоотведение </t>
  </si>
  <si>
    <t xml:space="preserve">ОДН на электроснабжение </t>
  </si>
  <si>
    <t>Итого по содержанию:</t>
  </si>
  <si>
    <t>РЕМОНТ ОБЩЕГО ИМУЩЕСТВА</t>
  </si>
  <si>
    <t xml:space="preserve">Фактический объем выполненных работ </t>
  </si>
  <si>
    <t>Очистка придомовой территории от снега трактором</t>
  </si>
  <si>
    <t>январь 2019г</t>
  </si>
  <si>
    <t>час</t>
  </si>
  <si>
    <t>февраль 2019г</t>
  </si>
  <si>
    <t>Проведение строительно-технического обследования кв. № 40  (экспертиза)</t>
  </si>
  <si>
    <t>шт</t>
  </si>
  <si>
    <t>Дезинсекция подвальных помещений и подъездов ж/дома</t>
  </si>
  <si>
    <t>март 2019г</t>
  </si>
  <si>
    <t>кв.м.</t>
  </si>
  <si>
    <t>Замена аварийной подводки к радиатору системы отопления в кв. № 4</t>
  </si>
  <si>
    <t>апрель 2019г</t>
  </si>
  <si>
    <t>перерасчет</t>
  </si>
  <si>
    <t>Вывоз и размещение строительного мусора</t>
  </si>
  <si>
    <t>м3</t>
  </si>
  <si>
    <t>Очистка подвальных помещений от строительного и бытового мусора, вывоз и утилизация</t>
  </si>
  <si>
    <t>июнь 2019г</t>
  </si>
  <si>
    <t>Замена светильников с лампами накаливания на светодиодные светильники с датчиками на движение на л/площадках в подъездах №№ 3,4,5</t>
  </si>
  <si>
    <t>июль 2019г</t>
  </si>
  <si>
    <t>Замена светильников с лампами накаливания на светодиодные светильники с датчиками на движение на л/площадках в подъездах №№ 1,2</t>
  </si>
  <si>
    <t>август 2019г</t>
  </si>
  <si>
    <t>Замена деревянного поручня (между 1 и 2 этажем) в подъезде № 1</t>
  </si>
  <si>
    <t>м.п.</t>
  </si>
  <si>
    <t>Ремонт подъездных козырьков, подъезд №№ 1,2,3,4,5</t>
  </si>
  <si>
    <t>Устройство бетонной площадки с уклоном около мусорокамеры подъезда № 1</t>
  </si>
  <si>
    <t>сентябрь 2019г</t>
  </si>
  <si>
    <t>Установка желобов подвесных над подъездными козырьками подъездов №№ 1,2,3,4,5</t>
  </si>
  <si>
    <t>Ремонт бетонных крылец подъезд №№ 1,2,3,4</t>
  </si>
  <si>
    <t>Проведение общего собрания собственников: разноска и сбор бюллетеней общего собрания</t>
  </si>
  <si>
    <t>Замена аварийного участка стояка системы канализации диам.100 мм в кв. № 55</t>
  </si>
  <si>
    <t>октябрь 2019г</t>
  </si>
  <si>
    <t>Поверка прибора учета тепловой энергии (снятие прибора учета, сдача их на поверку в специализированную организацию на поверку, монтаж прибора учета тепловой энергии, сдача прибора учета тепловой энергии ООО "ПТЭ"</t>
  </si>
  <si>
    <t>Изготовление и установка металлических перил, подъезд № 5</t>
  </si>
  <si>
    <t>ноябрь 2019г</t>
  </si>
  <si>
    <t>Косметический ремонт подъезда № 1</t>
  </si>
  <si>
    <t>Замена входной двери в тамбуре подъезда № 1 на дверь из ПВХ</t>
  </si>
  <si>
    <t xml:space="preserve">Замена подводки к радиатору системы отопления в подъезде № 1  </t>
  </si>
  <si>
    <t>Косметический ремонт подъезда № 2</t>
  </si>
  <si>
    <t>декабрь 2019г</t>
  </si>
  <si>
    <t>Обработка подвальных помещений от насекомых (блох)</t>
  </si>
  <si>
    <t>Итого по ремонту:</t>
  </si>
  <si>
    <t>Отчет о выполнении договора управления многоквартирным домом                                                       № 1 по ул. Центральной, пос. Кааламо,  г. Сортавала за период 01.01.2019-31.12.2019г.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</si>
</sst>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Font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wrapText="1"/>
    </xf>
    <xf numFmtId="2" fontId="0" fillId="0" borderId="5" xfId="0" applyNumberFormat="1" applyFont="1" applyBorder="1" applyAlignment="1">
      <alignment horizontal="center" vertical="center"/>
    </xf>
    <xf numFmtId="2" fontId="0" fillId="0" borderId="5" xfId="0" applyNumberFormat="1" applyFont="1" applyBorder="1" applyAlignment="1">
      <alignment horizontal="center" vertical="distributed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2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wrapText="1"/>
    </xf>
    <xf numFmtId="2" fontId="0" fillId="0" borderId="1" xfId="0" applyNumberFormat="1" applyFont="1" applyFill="1" applyBorder="1" applyAlignment="1">
      <alignment horizontal="center" vertical="center"/>
    </xf>
    <xf numFmtId="2" fontId="0" fillId="0" borderId="0" xfId="0" applyNumberFormat="1"/>
    <xf numFmtId="0" fontId="1" fillId="0" borderId="1" xfId="0" applyFont="1" applyBorder="1" applyAlignment="1">
      <alignment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wrapText="1"/>
    </xf>
    <xf numFmtId="0" fontId="0" fillId="0" borderId="4" xfId="0" applyFont="1" applyBorder="1" applyAlignment="1">
      <alignment horizontal="center" wrapText="1"/>
    </xf>
    <xf numFmtId="0" fontId="0" fillId="0" borderId="4" xfId="0" applyFont="1" applyBorder="1" applyAlignment="1">
      <alignment horizontal="center" vertical="center"/>
    </xf>
    <xf numFmtId="2" fontId="0" fillId="0" borderId="0" xfId="0" applyNumberFormat="1" applyFont="1" applyFill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0" fontId="0" fillId="0" borderId="1" xfId="0" applyFont="1" applyBorder="1" applyAlignment="1">
      <alignment horizontal="left" vertical="center" wrapText="1"/>
    </xf>
    <xf numFmtId="17" fontId="0" fillId="0" borderId="1" xfId="0" applyNumberFormat="1" applyFont="1" applyBorder="1" applyAlignment="1">
      <alignment horizontal="center" vertical="center" wrapText="1"/>
    </xf>
    <xf numFmtId="0" fontId="0" fillId="0" borderId="5" xfId="0" applyFont="1" applyBorder="1" applyAlignment="1">
      <alignment horizontal="left" vertical="center" wrapText="1"/>
    </xf>
    <xf numFmtId="17" fontId="0" fillId="0" borderId="5" xfId="0" applyNumberFormat="1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center" wrapText="1"/>
    </xf>
    <xf numFmtId="17" fontId="0" fillId="0" borderId="6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wrapText="1"/>
    </xf>
    <xf numFmtId="2" fontId="0" fillId="0" borderId="1" xfId="0" applyNumberFormat="1" applyFont="1" applyBorder="1" applyAlignment="1">
      <alignment horizontal="center" wrapText="1"/>
    </xf>
    <xf numFmtId="0" fontId="0" fillId="0" borderId="7" xfId="0" applyFont="1" applyBorder="1" applyAlignment="1">
      <alignment horizontal="left" wrapText="1"/>
    </xf>
    <xf numFmtId="0" fontId="0" fillId="0" borderId="7" xfId="0" applyFont="1" applyBorder="1" applyAlignment="1">
      <alignment horizontal="center" wrapText="1"/>
    </xf>
    <xf numFmtId="2" fontId="0" fillId="0" borderId="7" xfId="0" applyNumberFormat="1" applyFont="1" applyBorder="1" applyAlignment="1">
      <alignment horizontal="center" wrapText="1"/>
    </xf>
    <xf numFmtId="0" fontId="0" fillId="0" borderId="0" xfId="0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4;&#1090;&#1095;&#1077;&#1090;%20&#1079;&#1072;%202016&#1075;%20&#1062;&#1077;&#1085;&#1090;&#1088;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тчет 2016г."/>
      <sheetName val="январь 2017"/>
      <sheetName val="февраль 2017"/>
      <sheetName val="март 2017"/>
      <sheetName val="апрель 2017"/>
      <sheetName val="май 2017"/>
      <sheetName val="июнь 2017"/>
      <sheetName val="июль 2017"/>
      <sheetName val="авг 2017г"/>
      <sheetName val="сент 2017г"/>
      <sheetName val="окт 2017г"/>
      <sheetName val="нояб 2017г"/>
      <sheetName val="дек 2017г"/>
      <sheetName val="2017"/>
      <sheetName val="янв 2018"/>
      <sheetName val="фев 2018г"/>
      <sheetName val="март 2018г"/>
      <sheetName val="апрель 2018г"/>
      <sheetName val="май 2018г"/>
      <sheetName val="июнь 2018г"/>
      <sheetName val="июль 2018г"/>
      <sheetName val="авг 2018г"/>
      <sheetName val="сент 2018г"/>
      <sheetName val="окт 2018г"/>
      <sheetName val="нояб 2018г"/>
      <sheetName val="дек 2018г"/>
      <sheetName val="2018г"/>
      <sheetName val="янв 2019г"/>
      <sheetName val="фев 2019"/>
      <sheetName val="март 2019"/>
      <sheetName val="апр 2019"/>
      <sheetName val="май 2019"/>
      <sheetName val="июнь 2019"/>
      <sheetName val="июль 2019"/>
      <sheetName val="авг 2019"/>
      <sheetName val="сент 2019"/>
      <sheetName val="окт 2019"/>
      <sheetName val="нояб 2019"/>
      <sheetName val="дек 2019"/>
      <sheetName val="2019г"/>
      <sheetName val="янв 2020г"/>
      <sheetName val="февр 2020"/>
      <sheetName val="март 2020"/>
      <sheetName val="апр 2020"/>
      <sheetName val="май 2020"/>
      <sheetName val="июнь 20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9">
          <cell r="F9">
            <v>11244.876</v>
          </cell>
        </row>
        <row r="10">
          <cell r="F10">
            <v>6499.3320000000003</v>
          </cell>
        </row>
        <row r="11">
          <cell r="F11">
            <v>9284.76</v>
          </cell>
        </row>
        <row r="12">
          <cell r="F12">
            <v>9800.58</v>
          </cell>
        </row>
        <row r="13">
          <cell r="F13">
            <v>447.04400000000004</v>
          </cell>
        </row>
        <row r="15">
          <cell r="F15">
            <v>343.88000000000005</v>
          </cell>
        </row>
        <row r="16">
          <cell r="F16">
            <v>343.88000000000005</v>
          </cell>
        </row>
        <row r="17">
          <cell r="F17">
            <v>3473.1880000000001</v>
          </cell>
        </row>
        <row r="24">
          <cell r="F24">
            <v>570</v>
          </cell>
        </row>
      </sheetData>
      <sheetData sheetId="28">
        <row r="9">
          <cell r="F9">
            <v>11244.876</v>
          </cell>
        </row>
        <row r="10">
          <cell r="F10">
            <v>6499.3320000000003</v>
          </cell>
        </row>
        <row r="11">
          <cell r="F11">
            <v>9284.76</v>
          </cell>
        </row>
        <row r="12">
          <cell r="F12">
            <v>9800.58</v>
          </cell>
        </row>
        <row r="13">
          <cell r="F13">
            <v>447.04400000000004</v>
          </cell>
        </row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24">
          <cell r="F24">
            <v>8220</v>
          </cell>
        </row>
      </sheetData>
      <sheetData sheetId="29">
        <row r="9">
          <cell r="F9">
            <v>11244.876</v>
          </cell>
        </row>
        <row r="10">
          <cell r="F10">
            <v>6499.3320000000003</v>
          </cell>
        </row>
        <row r="11">
          <cell r="F11">
            <v>9284.76</v>
          </cell>
        </row>
        <row r="12">
          <cell r="F12">
            <v>9800.58</v>
          </cell>
        </row>
        <row r="13">
          <cell r="F13">
            <v>447.04400000000004</v>
          </cell>
        </row>
        <row r="15">
          <cell r="F15">
            <v>103.164</v>
          </cell>
        </row>
        <row r="16">
          <cell r="F16">
            <v>103.164</v>
          </cell>
        </row>
        <row r="17">
          <cell r="F17">
            <v>3473.1880000000001</v>
          </cell>
        </row>
        <row r="23">
          <cell r="F23">
            <v>7438</v>
          </cell>
        </row>
      </sheetData>
      <sheetData sheetId="30">
        <row r="9">
          <cell r="F9">
            <v>11244.876</v>
          </cell>
        </row>
        <row r="10">
          <cell r="F10">
            <v>6499.3320000000003</v>
          </cell>
        </row>
        <row r="11">
          <cell r="F11">
            <v>9284.76</v>
          </cell>
        </row>
        <row r="12">
          <cell r="F12">
            <v>9800.58</v>
          </cell>
        </row>
        <row r="13">
          <cell r="F13">
            <v>447.04400000000004</v>
          </cell>
        </row>
        <row r="15">
          <cell r="F15">
            <v>103.164</v>
          </cell>
        </row>
        <row r="16">
          <cell r="F16">
            <v>103.164</v>
          </cell>
        </row>
        <row r="17">
          <cell r="F17">
            <v>2991.7560000000003</v>
          </cell>
        </row>
        <row r="23">
          <cell r="F23">
            <v>10025</v>
          </cell>
        </row>
      </sheetData>
      <sheetData sheetId="31">
        <row r="9">
          <cell r="F9">
            <v>11244.876</v>
          </cell>
        </row>
        <row r="10">
          <cell r="F10">
            <v>6499.3320000000003</v>
          </cell>
        </row>
        <row r="11">
          <cell r="F11">
            <v>9284.76</v>
          </cell>
        </row>
        <row r="12">
          <cell r="F12">
            <v>9800.58</v>
          </cell>
        </row>
        <row r="13">
          <cell r="F13">
            <v>447.04400000000004</v>
          </cell>
        </row>
        <row r="15">
          <cell r="F15">
            <v>309.49200000000002</v>
          </cell>
        </row>
        <row r="16">
          <cell r="F16">
            <v>309.49200000000002</v>
          </cell>
        </row>
        <row r="17">
          <cell r="F17">
            <v>2854.2040000000002</v>
          </cell>
        </row>
        <row r="23">
          <cell r="F23">
            <v>0</v>
          </cell>
        </row>
      </sheetData>
      <sheetData sheetId="32">
        <row r="9">
          <cell r="F9">
            <v>11244.876</v>
          </cell>
        </row>
        <row r="10">
          <cell r="F10">
            <v>6499.3320000000003</v>
          </cell>
        </row>
        <row r="11">
          <cell r="F11">
            <v>9284.76</v>
          </cell>
        </row>
        <row r="12">
          <cell r="F12">
            <v>9800.58</v>
          </cell>
        </row>
        <row r="13">
          <cell r="F13">
            <v>447.04400000000004</v>
          </cell>
        </row>
        <row r="15">
          <cell r="F15">
            <v>928.47600000000011</v>
          </cell>
        </row>
        <row r="16">
          <cell r="F16">
            <v>928.47600000000011</v>
          </cell>
        </row>
        <row r="17">
          <cell r="F17">
            <v>2854.2040000000002</v>
          </cell>
        </row>
        <row r="23">
          <cell r="F23">
            <v>6993</v>
          </cell>
        </row>
      </sheetData>
      <sheetData sheetId="33">
        <row r="9">
          <cell r="F9">
            <v>11244.876</v>
          </cell>
        </row>
        <row r="10">
          <cell r="F10">
            <v>6499.3320000000003</v>
          </cell>
        </row>
        <row r="11">
          <cell r="F11">
            <v>9284.76</v>
          </cell>
        </row>
        <row r="12">
          <cell r="F12">
            <v>9800.58</v>
          </cell>
        </row>
        <row r="13">
          <cell r="F13">
            <v>447.04400000000004</v>
          </cell>
        </row>
        <row r="15">
          <cell r="F15">
            <v>1066.028</v>
          </cell>
        </row>
        <row r="16">
          <cell r="F16">
            <v>1066.028</v>
          </cell>
        </row>
        <row r="17">
          <cell r="F17">
            <v>6327.3920000000007</v>
          </cell>
        </row>
        <row r="23">
          <cell r="F23">
            <v>52090</v>
          </cell>
        </row>
      </sheetData>
      <sheetData sheetId="34">
        <row r="9">
          <cell r="F9">
            <v>12104.576000000001</v>
          </cell>
        </row>
        <row r="10">
          <cell r="F10">
            <v>7359.0320000000011</v>
          </cell>
        </row>
        <row r="11">
          <cell r="F11">
            <v>10282.012000000001</v>
          </cell>
        </row>
        <row r="12">
          <cell r="F12">
            <v>10832.220000000001</v>
          </cell>
        </row>
        <row r="13">
          <cell r="F13">
            <v>447.04400000000004</v>
          </cell>
        </row>
        <row r="16">
          <cell r="F16">
            <v>481.43200000000007</v>
          </cell>
        </row>
        <row r="17">
          <cell r="F17">
            <v>481.43200000000007</v>
          </cell>
        </row>
        <row r="18">
          <cell r="F18">
            <v>6052.2880000000005</v>
          </cell>
        </row>
        <row r="25">
          <cell r="F25">
            <v>113447</v>
          </cell>
        </row>
      </sheetData>
      <sheetData sheetId="35">
        <row r="9">
          <cell r="F9">
            <v>12104.576000000001</v>
          </cell>
        </row>
        <row r="10">
          <cell r="F10">
            <v>7359.0320000000011</v>
          </cell>
        </row>
        <row r="11">
          <cell r="F11">
            <v>10282.012000000001</v>
          </cell>
        </row>
        <row r="12">
          <cell r="F12">
            <v>10832.220000000001</v>
          </cell>
        </row>
        <row r="13">
          <cell r="F13">
            <v>447.04400000000004</v>
          </cell>
        </row>
        <row r="16">
          <cell r="F16">
            <v>2028.8920000000001</v>
          </cell>
        </row>
        <row r="17">
          <cell r="F17">
            <v>2028.8920000000001</v>
          </cell>
        </row>
        <row r="18">
          <cell r="F18">
            <v>1856.9520000000002</v>
          </cell>
        </row>
        <row r="26">
          <cell r="F26">
            <v>183124</v>
          </cell>
        </row>
      </sheetData>
      <sheetData sheetId="36">
        <row r="9">
          <cell r="F9">
            <v>12104.576000000001</v>
          </cell>
        </row>
        <row r="10">
          <cell r="F10">
            <v>7359.0320000000011</v>
          </cell>
        </row>
        <row r="11">
          <cell r="F11">
            <v>10282.012000000001</v>
          </cell>
        </row>
        <row r="12">
          <cell r="F12">
            <v>10832.220000000001</v>
          </cell>
        </row>
        <row r="13">
          <cell r="F13">
            <v>447.04400000000004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1478.684</v>
          </cell>
        </row>
        <row r="24">
          <cell r="F24">
            <v>21395</v>
          </cell>
        </row>
      </sheetData>
      <sheetData sheetId="37">
        <row r="9">
          <cell r="F9">
            <v>12104.576000000001</v>
          </cell>
        </row>
        <row r="10">
          <cell r="F10">
            <v>7359.0320000000011</v>
          </cell>
        </row>
        <row r="11">
          <cell r="F11">
            <v>10282.012000000001</v>
          </cell>
        </row>
        <row r="12">
          <cell r="F12">
            <v>10832.220000000001</v>
          </cell>
        </row>
        <row r="13">
          <cell r="F13">
            <v>447.04400000000004</v>
          </cell>
        </row>
        <row r="16">
          <cell r="F16">
            <v>1856.9520000000002</v>
          </cell>
        </row>
        <row r="17">
          <cell r="F17">
            <v>1856.9520000000002</v>
          </cell>
        </row>
        <row r="18">
          <cell r="F18">
            <v>1478.684</v>
          </cell>
        </row>
        <row r="27">
          <cell r="F27">
            <v>246381</v>
          </cell>
        </row>
      </sheetData>
      <sheetData sheetId="38">
        <row r="9">
          <cell r="F9">
            <v>12068.226000000001</v>
          </cell>
        </row>
        <row r="10">
          <cell r="F10">
            <v>7359.0320000000011</v>
          </cell>
        </row>
        <row r="11">
          <cell r="F11">
            <v>10282.012000000001</v>
          </cell>
        </row>
        <row r="12">
          <cell r="F12">
            <v>10832.220000000001</v>
          </cell>
        </row>
        <row r="13">
          <cell r="F13">
            <v>447.04400000000004</v>
          </cell>
        </row>
        <row r="16">
          <cell r="F16">
            <v>722.33</v>
          </cell>
        </row>
        <row r="17">
          <cell r="F17">
            <v>722.33</v>
          </cell>
        </row>
        <row r="18">
          <cell r="F18">
            <v>3473.43</v>
          </cell>
        </row>
        <row r="27">
          <cell r="F27">
            <v>9368</v>
          </cell>
        </row>
      </sheetData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tabSelected="1" workbookViewId="0">
      <selection activeCell="C3" sqref="C3:D3"/>
    </sheetView>
  </sheetViews>
  <sheetFormatPr defaultRowHeight="14.4" x14ac:dyDescent="0.3"/>
  <cols>
    <col min="1" max="1" width="28.44140625" customWidth="1"/>
    <col min="2" max="2" width="14.6640625" customWidth="1"/>
    <col min="3" max="3" width="9.44140625" customWidth="1"/>
    <col min="4" max="4" width="9" customWidth="1"/>
    <col min="5" max="5" width="13" customWidth="1"/>
    <col min="6" max="6" width="12.6640625" customWidth="1"/>
    <col min="7" max="7" width="0.109375" hidden="1" customWidth="1"/>
    <col min="8" max="8" width="9.109375" hidden="1" customWidth="1"/>
    <col min="9" max="9" width="11.109375" hidden="1" customWidth="1"/>
    <col min="10" max="10" width="9.109375" hidden="1" customWidth="1"/>
    <col min="11" max="12" width="9.5546875" bestFit="1" customWidth="1"/>
  </cols>
  <sheetData>
    <row r="1" spans="1:13" ht="44.25" customHeight="1" x14ac:dyDescent="0.3">
      <c r="A1" s="1" t="s">
        <v>70</v>
      </c>
      <c r="B1" s="1"/>
      <c r="C1" s="1"/>
      <c r="D1" s="1"/>
      <c r="E1" s="1"/>
      <c r="F1" s="1"/>
      <c r="G1" s="1"/>
      <c r="H1" s="1"/>
      <c r="I1" s="1"/>
    </row>
    <row r="3" spans="1:13" ht="110.4" x14ac:dyDescent="0.3">
      <c r="A3" s="2" t="s">
        <v>0</v>
      </c>
      <c r="B3" s="2" t="s">
        <v>1</v>
      </c>
      <c r="C3" s="3" t="s">
        <v>2</v>
      </c>
      <c r="D3" s="4"/>
      <c r="E3" s="2" t="s">
        <v>3</v>
      </c>
      <c r="F3" s="2" t="s">
        <v>4</v>
      </c>
    </row>
    <row r="4" spans="1:13" ht="15" customHeight="1" x14ac:dyDescent="0.3">
      <c r="A4" s="5" t="s">
        <v>5</v>
      </c>
      <c r="B4" s="6"/>
      <c r="C4" s="6"/>
      <c r="D4" s="6"/>
      <c r="E4" s="6"/>
      <c r="F4" s="7"/>
    </row>
    <row r="5" spans="1:13" ht="129.6" x14ac:dyDescent="0.3">
      <c r="A5" s="8" t="s">
        <v>6</v>
      </c>
      <c r="B5" s="9" t="s">
        <v>7</v>
      </c>
      <c r="C5" s="10" t="s">
        <v>8</v>
      </c>
      <c r="D5" s="11"/>
      <c r="E5" s="12" t="s">
        <v>9</v>
      </c>
      <c r="F5" s="13">
        <f>'[1]янв 2019г'!F9+'[1]фев 2019'!F9+'[1]март 2019'!F9+'[1]апр 2019'!F9+'[1]май 2019'!F9+'[1]июнь 2019'!F9+'[1]июль 2019'!F9+'[1]авг 2019'!F9+'[1]сент 2019'!F9+'[1]окт 2019'!F9+'[1]нояб 2019'!F9+'[1]дек 2019'!F9</f>
        <v>139200.66200000001</v>
      </c>
      <c r="L5" s="14"/>
      <c r="M5" s="15"/>
    </row>
    <row r="6" spans="1:13" ht="86.4" x14ac:dyDescent="0.3">
      <c r="A6" s="16" t="s">
        <v>10</v>
      </c>
      <c r="B6" s="9" t="s">
        <v>7</v>
      </c>
      <c r="C6" s="10" t="s">
        <v>8</v>
      </c>
      <c r="D6" s="11"/>
      <c r="E6" s="17" t="s">
        <v>11</v>
      </c>
      <c r="F6" s="18">
        <f>'[1]янв 2019г'!F10+'[1]фев 2019'!F10+'[1]март 2019'!F10+'[1]апр 2019'!F10+'[1]май 2019'!F10+'[1]июнь 2019'!F10+'[1]июль 2019'!F10+'[1]авг 2019'!F10+'[1]сент 2019'!F10+'[1]окт 2019'!F10+'[1]нояб 2019'!F10+'[1]дек 2019'!F10</f>
        <v>82290.484000000026</v>
      </c>
    </row>
    <row r="7" spans="1:13" ht="86.4" x14ac:dyDescent="0.3">
      <c r="A7" s="16" t="s">
        <v>12</v>
      </c>
      <c r="B7" s="9" t="s">
        <v>13</v>
      </c>
      <c r="C7" s="10" t="s">
        <v>8</v>
      </c>
      <c r="D7" s="11"/>
      <c r="E7" s="17" t="s">
        <v>14</v>
      </c>
      <c r="F7" s="19">
        <f>'[1]янв 2019г'!F11+'[1]фев 2019'!F11+'[1]март 2019'!F11+'[1]апр 2019'!F11+'[1]май 2019'!F11+'[1]июнь 2019'!F11+'[1]июль 2019'!F11+'[1]авг 2019'!F11+'[1]сент 2019'!F11+'[1]окт 2019'!F11+'[1]нояб 2019'!F11+'[1]дек 2019'!F11</f>
        <v>116403.38000000002</v>
      </c>
    </row>
    <row r="8" spans="1:13" ht="86.4" x14ac:dyDescent="0.3">
      <c r="A8" s="16" t="s">
        <v>15</v>
      </c>
      <c r="B8" s="20" t="s">
        <v>16</v>
      </c>
      <c r="C8" s="10" t="s">
        <v>8</v>
      </c>
      <c r="D8" s="11"/>
      <c r="E8" s="21" t="s">
        <v>17</v>
      </c>
      <c r="F8" s="22">
        <f>'[1]янв 2019г'!F12+'[1]фев 2019'!F12+'[1]март 2019'!F12+'[1]апр 2019'!F12+'[1]май 2019'!F12+'[1]июнь 2019'!F12+'[1]июль 2019'!F12+'[1]авг 2019'!F12+'[1]сент 2019'!F12+'[1]окт 2019'!F12+'[1]нояб 2019'!F12+'[1]дек 2019'!F12</f>
        <v>122765.16</v>
      </c>
    </row>
    <row r="9" spans="1:13" ht="28.8" x14ac:dyDescent="0.3">
      <c r="A9" s="8" t="s">
        <v>18</v>
      </c>
      <c r="B9" s="23" t="s">
        <v>19</v>
      </c>
      <c r="C9" s="10" t="s">
        <v>8</v>
      </c>
      <c r="D9" s="11"/>
      <c r="E9" s="13">
        <v>0.13</v>
      </c>
      <c r="F9" s="13">
        <f>'[1]янв 2019г'!F13+'[1]фев 2019'!F13+'[1]март 2019'!F13+'[1]апр 2019'!F13+'[1]май 2019'!F13+'[1]июнь 2019'!F13+'[1]июль 2019'!F13+'[1]авг 2019'!F13+'[1]сент 2019'!F13+'[1]окт 2019'!F13+'[1]нояб 2019'!F13+'[1]дек 2019'!F13</f>
        <v>5364.5279999999993</v>
      </c>
    </row>
    <row r="10" spans="1:13" ht="57.6" x14ac:dyDescent="0.3">
      <c r="A10" s="16" t="s">
        <v>20</v>
      </c>
      <c r="B10" s="24" t="s">
        <v>21</v>
      </c>
      <c r="C10" s="10" t="s">
        <v>22</v>
      </c>
      <c r="D10" s="11"/>
      <c r="E10" s="25">
        <v>0.05</v>
      </c>
      <c r="F10" s="13">
        <v>2100</v>
      </c>
      <c r="L10" s="26"/>
    </row>
    <row r="11" spans="1:13" x14ac:dyDescent="0.3">
      <c r="A11" s="27" t="s">
        <v>23</v>
      </c>
      <c r="B11" s="24"/>
      <c r="C11" s="28"/>
      <c r="D11" s="29"/>
      <c r="E11" s="25"/>
      <c r="F11" s="30">
        <f>F5+F6+F7+F8+F9+F10</f>
        <v>468124.21400000009</v>
      </c>
      <c r="L11" s="26"/>
    </row>
    <row r="12" spans="1:13" x14ac:dyDescent="0.3">
      <c r="A12" s="8" t="s">
        <v>24</v>
      </c>
      <c r="B12" s="23" t="s">
        <v>19</v>
      </c>
      <c r="C12" s="10" t="s">
        <v>22</v>
      </c>
      <c r="D12" s="11"/>
      <c r="E12" s="13">
        <v>0.19</v>
      </c>
      <c r="F12" s="13">
        <f>'[1]янв 2019г'!F15+'[1]фев 2019'!F15+'[1]март 2019'!F15+'[1]апр 2019'!F15+'[1]май 2019'!F15+'[1]июнь 2019'!F15+'[1]июль 2019'!F15+'[1]авг 2019'!F16+'[1]сент 2019'!F16+'[1]окт 2019'!F16+'[1]нояб 2019'!F16+'[1]дек 2019'!F16</f>
        <v>7943.81</v>
      </c>
    </row>
    <row r="13" spans="1:13" ht="16.5" customHeight="1" x14ac:dyDescent="0.3">
      <c r="A13" s="8" t="s">
        <v>25</v>
      </c>
      <c r="B13" s="23" t="s">
        <v>19</v>
      </c>
      <c r="C13" s="10" t="s">
        <v>22</v>
      </c>
      <c r="D13" s="11"/>
      <c r="E13" s="13">
        <v>0.19</v>
      </c>
      <c r="F13" s="13">
        <f>'[1]янв 2019г'!F16+'[1]фев 2019'!F16+'[1]март 2019'!F16+'[1]апр 2019'!F16+'[1]май 2019'!F16+'[1]июнь 2019'!F16+'[1]июль 2019'!F16+'[1]авг 2019'!F17+'[1]сент 2019'!F17+'[1]окт 2019'!F17+'[1]нояб 2019'!F17+'[1]дек 2019'!F17</f>
        <v>7943.81</v>
      </c>
    </row>
    <row r="14" spans="1:13" x14ac:dyDescent="0.3">
      <c r="A14" s="8" t="s">
        <v>26</v>
      </c>
      <c r="B14" s="23" t="s">
        <v>19</v>
      </c>
      <c r="C14" s="10" t="s">
        <v>22</v>
      </c>
      <c r="D14" s="11"/>
      <c r="E14" s="13">
        <v>0.88</v>
      </c>
      <c r="F14" s="13">
        <f>'[1]янв 2019г'!F17+'[1]фев 2019'!F17+'[1]март 2019'!F17+'[1]апр 2019'!F17+'[1]май 2019'!F17+'[1]июнь 2019'!F17+'[1]июль 2019'!F17+'[1]авг 2019'!F18+'[1]сент 2019'!F18+'[1]окт 2019'!F18+'[1]нояб 2019'!F18+'[1]дек 2019'!F18</f>
        <v>36313.97</v>
      </c>
    </row>
    <row r="15" spans="1:13" x14ac:dyDescent="0.3">
      <c r="A15" s="31" t="s">
        <v>27</v>
      </c>
      <c r="B15" s="32"/>
      <c r="C15" s="32"/>
      <c r="D15" s="33"/>
      <c r="E15" s="34"/>
      <c r="F15" s="35">
        <f>F11+F12+F13+F14</f>
        <v>520325.80400000012</v>
      </c>
      <c r="L15" s="26"/>
    </row>
    <row r="16" spans="1:13" x14ac:dyDescent="0.3">
      <c r="A16" s="36" t="s">
        <v>28</v>
      </c>
      <c r="B16" s="36"/>
      <c r="C16" s="36"/>
      <c r="D16" s="36"/>
      <c r="E16" s="36"/>
      <c r="F16" s="36"/>
    </row>
    <row r="17" spans="1:6" ht="110.4" x14ac:dyDescent="0.3">
      <c r="A17" s="2" t="s">
        <v>0</v>
      </c>
      <c r="B17" s="2" t="s">
        <v>1</v>
      </c>
      <c r="C17" s="20" t="s">
        <v>2</v>
      </c>
      <c r="D17" s="12" t="s">
        <v>29</v>
      </c>
      <c r="E17" s="2" t="s">
        <v>3</v>
      </c>
      <c r="F17" s="2" t="s">
        <v>4</v>
      </c>
    </row>
    <row r="18" spans="1:6" ht="45.75" customHeight="1" x14ac:dyDescent="0.3">
      <c r="A18" s="37" t="s">
        <v>30</v>
      </c>
      <c r="B18" s="38" t="s">
        <v>31</v>
      </c>
      <c r="C18" s="20" t="s">
        <v>32</v>
      </c>
      <c r="D18" s="20">
        <v>0.34499999999999997</v>
      </c>
      <c r="E18" s="22">
        <v>1650</v>
      </c>
      <c r="F18" s="22">
        <v>570</v>
      </c>
    </row>
    <row r="19" spans="1:6" ht="51" customHeight="1" x14ac:dyDescent="0.3">
      <c r="A19" s="37" t="s">
        <v>30</v>
      </c>
      <c r="B19" s="38" t="s">
        <v>33</v>
      </c>
      <c r="C19" s="20" t="s">
        <v>32</v>
      </c>
      <c r="D19" s="20">
        <v>1.3819999999999999</v>
      </c>
      <c r="E19" s="22">
        <v>1650</v>
      </c>
      <c r="F19" s="22">
        <v>2280</v>
      </c>
    </row>
    <row r="20" spans="1:6" ht="45.75" customHeight="1" x14ac:dyDescent="0.3">
      <c r="A20" s="37" t="s">
        <v>34</v>
      </c>
      <c r="B20" s="38" t="s">
        <v>33</v>
      </c>
      <c r="C20" s="20" t="s">
        <v>35</v>
      </c>
      <c r="D20" s="20">
        <v>1</v>
      </c>
      <c r="E20" s="22">
        <v>5940</v>
      </c>
      <c r="F20" s="22">
        <v>5940</v>
      </c>
    </row>
    <row r="21" spans="1:6" ht="45.75" customHeight="1" x14ac:dyDescent="0.3">
      <c r="A21" s="37" t="s">
        <v>36</v>
      </c>
      <c r="B21" s="38" t="s">
        <v>37</v>
      </c>
      <c r="C21" s="20" t="s">
        <v>38</v>
      </c>
      <c r="D21" s="20">
        <v>783.2</v>
      </c>
      <c r="E21" s="22">
        <f>F21/D21</f>
        <v>8.0413687436159336</v>
      </c>
      <c r="F21" s="22">
        <v>6298</v>
      </c>
    </row>
    <row r="22" spans="1:6" ht="48" customHeight="1" x14ac:dyDescent="0.3">
      <c r="A22" s="37" t="s">
        <v>30</v>
      </c>
      <c r="B22" s="38" t="s">
        <v>37</v>
      </c>
      <c r="C22" s="20" t="s">
        <v>32</v>
      </c>
      <c r="D22" s="20">
        <v>0.69099999999999995</v>
      </c>
      <c r="E22" s="22">
        <v>1650</v>
      </c>
      <c r="F22" s="22">
        <v>1140</v>
      </c>
    </row>
    <row r="23" spans="1:6" ht="46.5" customHeight="1" x14ac:dyDescent="0.3">
      <c r="A23" s="39" t="s">
        <v>39</v>
      </c>
      <c r="B23" s="40" t="s">
        <v>40</v>
      </c>
      <c r="C23" s="41" t="s">
        <v>35</v>
      </c>
      <c r="D23" s="41">
        <v>1</v>
      </c>
      <c r="E23" s="22">
        <f t="shared" ref="E23:E41" si="0">F23/D23</f>
        <v>2214</v>
      </c>
      <c r="F23" s="22">
        <v>2214</v>
      </c>
    </row>
    <row r="24" spans="1:6" ht="21.75" customHeight="1" x14ac:dyDescent="0.3">
      <c r="A24" s="42"/>
      <c r="B24" s="43"/>
      <c r="C24" s="44"/>
      <c r="D24" s="44"/>
      <c r="E24" s="22" t="s">
        <v>41</v>
      </c>
      <c r="F24" s="22">
        <v>-869</v>
      </c>
    </row>
    <row r="25" spans="1:6" ht="32.25" customHeight="1" x14ac:dyDescent="0.3">
      <c r="A25" s="37" t="s">
        <v>42</v>
      </c>
      <c r="B25" s="38" t="s">
        <v>40</v>
      </c>
      <c r="C25" s="20" t="s">
        <v>43</v>
      </c>
      <c r="D25" s="20">
        <v>9</v>
      </c>
      <c r="E25" s="22">
        <f t="shared" si="0"/>
        <v>868</v>
      </c>
      <c r="F25" s="22">
        <v>7812</v>
      </c>
    </row>
    <row r="26" spans="1:6" ht="63" customHeight="1" x14ac:dyDescent="0.3">
      <c r="A26" s="37" t="s">
        <v>44</v>
      </c>
      <c r="B26" s="38" t="s">
        <v>45</v>
      </c>
      <c r="C26" s="20" t="s">
        <v>43</v>
      </c>
      <c r="D26" s="20">
        <v>4</v>
      </c>
      <c r="E26" s="22">
        <f t="shared" si="0"/>
        <v>1748.25</v>
      </c>
      <c r="F26" s="22">
        <v>6993</v>
      </c>
    </row>
    <row r="27" spans="1:6" ht="90.75" customHeight="1" x14ac:dyDescent="0.3">
      <c r="A27" s="37" t="s">
        <v>46</v>
      </c>
      <c r="B27" s="38" t="s">
        <v>47</v>
      </c>
      <c r="C27" s="20" t="s">
        <v>43</v>
      </c>
      <c r="D27" s="20">
        <v>21</v>
      </c>
      <c r="E27" s="22">
        <f t="shared" si="0"/>
        <v>2480.4761904761904</v>
      </c>
      <c r="F27" s="22">
        <v>52090</v>
      </c>
    </row>
    <row r="28" spans="1:6" ht="89.25" customHeight="1" x14ac:dyDescent="0.3">
      <c r="A28" s="37" t="s">
        <v>48</v>
      </c>
      <c r="B28" s="38" t="s">
        <v>49</v>
      </c>
      <c r="C28" s="20" t="s">
        <v>35</v>
      </c>
      <c r="D28" s="20">
        <v>14</v>
      </c>
      <c r="E28" s="22">
        <f t="shared" si="0"/>
        <v>2617.1428571428573</v>
      </c>
      <c r="F28" s="22">
        <v>36640</v>
      </c>
    </row>
    <row r="29" spans="1:6" ht="48" customHeight="1" x14ac:dyDescent="0.3">
      <c r="A29" s="37" t="s">
        <v>50</v>
      </c>
      <c r="B29" s="38" t="s">
        <v>49</v>
      </c>
      <c r="C29" s="20" t="s">
        <v>51</v>
      </c>
      <c r="D29" s="20">
        <v>3</v>
      </c>
      <c r="E29" s="22">
        <f t="shared" si="0"/>
        <v>361</v>
      </c>
      <c r="F29" s="22">
        <v>1083</v>
      </c>
    </row>
    <row r="30" spans="1:6" ht="49.5" customHeight="1" x14ac:dyDescent="0.3">
      <c r="A30" s="37" t="s">
        <v>52</v>
      </c>
      <c r="B30" s="38" t="s">
        <v>49</v>
      </c>
      <c r="C30" s="20" t="s">
        <v>35</v>
      </c>
      <c r="D30" s="20">
        <v>5</v>
      </c>
      <c r="E30" s="22">
        <f t="shared" si="0"/>
        <v>15144.8</v>
      </c>
      <c r="F30" s="22">
        <v>75724</v>
      </c>
    </row>
    <row r="31" spans="1:6" ht="51.75" customHeight="1" x14ac:dyDescent="0.3">
      <c r="A31" s="37" t="s">
        <v>53</v>
      </c>
      <c r="B31" s="38" t="s">
        <v>54</v>
      </c>
      <c r="C31" s="20" t="s">
        <v>38</v>
      </c>
      <c r="D31" s="20">
        <v>3.25</v>
      </c>
      <c r="E31" s="22">
        <f t="shared" si="0"/>
        <v>1443.0769230769231</v>
      </c>
      <c r="F31" s="22">
        <v>4690</v>
      </c>
    </row>
    <row r="32" spans="1:6" ht="57.75" customHeight="1" x14ac:dyDescent="0.3">
      <c r="A32" s="37" t="s">
        <v>55</v>
      </c>
      <c r="B32" s="38" t="s">
        <v>54</v>
      </c>
      <c r="C32" s="20" t="s">
        <v>35</v>
      </c>
      <c r="D32" s="20">
        <v>5</v>
      </c>
      <c r="E32" s="22">
        <f t="shared" si="0"/>
        <v>2909.2</v>
      </c>
      <c r="F32" s="22">
        <v>14546</v>
      </c>
    </row>
    <row r="33" spans="1:12" ht="33.75" customHeight="1" x14ac:dyDescent="0.3">
      <c r="A33" s="37" t="s">
        <v>56</v>
      </c>
      <c r="B33" s="38" t="s">
        <v>54</v>
      </c>
      <c r="C33" s="20" t="s">
        <v>35</v>
      </c>
      <c r="D33" s="20">
        <v>4</v>
      </c>
      <c r="E33" s="22">
        <f t="shared" si="0"/>
        <v>39839.75</v>
      </c>
      <c r="F33" s="22">
        <v>159359</v>
      </c>
    </row>
    <row r="34" spans="1:12" ht="60.75" customHeight="1" x14ac:dyDescent="0.3">
      <c r="A34" s="37" t="s">
        <v>57</v>
      </c>
      <c r="B34" s="38" t="s">
        <v>54</v>
      </c>
      <c r="C34" s="20" t="s">
        <v>35</v>
      </c>
      <c r="D34" s="20">
        <v>1</v>
      </c>
      <c r="E34" s="22">
        <f t="shared" si="0"/>
        <v>4529</v>
      </c>
      <c r="F34" s="22">
        <v>4529</v>
      </c>
    </row>
    <row r="35" spans="1:12" ht="48" customHeight="1" x14ac:dyDescent="0.3">
      <c r="A35" s="37" t="s">
        <v>58</v>
      </c>
      <c r="B35" s="38" t="s">
        <v>59</v>
      </c>
      <c r="C35" s="20" t="s">
        <v>51</v>
      </c>
      <c r="D35" s="20">
        <v>2.5</v>
      </c>
      <c r="E35" s="22">
        <f t="shared" si="0"/>
        <v>1060.8</v>
      </c>
      <c r="F35" s="22">
        <v>2652</v>
      </c>
    </row>
    <row r="36" spans="1:12" ht="155.25" customHeight="1" x14ac:dyDescent="0.3">
      <c r="A36" s="37" t="s">
        <v>60</v>
      </c>
      <c r="B36" s="38" t="s">
        <v>59</v>
      </c>
      <c r="C36" s="20" t="s">
        <v>35</v>
      </c>
      <c r="D36" s="20">
        <v>1</v>
      </c>
      <c r="E36" s="22">
        <f t="shared" si="0"/>
        <v>18743</v>
      </c>
      <c r="F36" s="22">
        <v>18743</v>
      </c>
    </row>
    <row r="37" spans="1:12" ht="45.75" customHeight="1" x14ac:dyDescent="0.3">
      <c r="A37" s="37" t="s">
        <v>61</v>
      </c>
      <c r="B37" s="38" t="s">
        <v>62</v>
      </c>
      <c r="C37" s="20" t="s">
        <v>51</v>
      </c>
      <c r="D37" s="20">
        <v>3.2</v>
      </c>
      <c r="E37" s="22">
        <f t="shared" si="0"/>
        <v>2310</v>
      </c>
      <c r="F37" s="22">
        <v>7392</v>
      </c>
    </row>
    <row r="38" spans="1:12" ht="34.5" customHeight="1" x14ac:dyDescent="0.3">
      <c r="A38" s="37" t="s">
        <v>63</v>
      </c>
      <c r="B38" s="38" t="s">
        <v>62</v>
      </c>
      <c r="C38" s="20" t="s">
        <v>38</v>
      </c>
      <c r="D38" s="20">
        <v>440.34</v>
      </c>
      <c r="E38" s="22">
        <f t="shared" si="0"/>
        <v>220.81573329699779</v>
      </c>
      <c r="F38" s="22">
        <v>97234</v>
      </c>
    </row>
    <row r="39" spans="1:12" ht="50.25" customHeight="1" x14ac:dyDescent="0.3">
      <c r="A39" s="37" t="s">
        <v>64</v>
      </c>
      <c r="B39" s="38" t="s">
        <v>62</v>
      </c>
      <c r="C39" s="20" t="s">
        <v>35</v>
      </c>
      <c r="D39" s="20">
        <v>1</v>
      </c>
      <c r="E39" s="22">
        <f t="shared" si="0"/>
        <v>36902</v>
      </c>
      <c r="F39" s="22">
        <v>36902</v>
      </c>
    </row>
    <row r="40" spans="1:12" ht="45" customHeight="1" x14ac:dyDescent="0.3">
      <c r="A40" s="37" t="s">
        <v>65</v>
      </c>
      <c r="B40" s="38" t="s">
        <v>62</v>
      </c>
      <c r="C40" s="20" t="s">
        <v>51</v>
      </c>
      <c r="D40" s="20">
        <v>2</v>
      </c>
      <c r="E40" s="22">
        <f t="shared" si="0"/>
        <v>1998</v>
      </c>
      <c r="F40" s="22">
        <v>3996</v>
      </c>
    </row>
    <row r="41" spans="1:12" ht="34.5" customHeight="1" x14ac:dyDescent="0.3">
      <c r="A41" s="37" t="s">
        <v>66</v>
      </c>
      <c r="B41" s="38" t="s">
        <v>62</v>
      </c>
      <c r="C41" s="20" t="s">
        <v>38</v>
      </c>
      <c r="D41" s="20">
        <v>455.7</v>
      </c>
      <c r="E41" s="22">
        <f t="shared" si="0"/>
        <v>221.31007241606321</v>
      </c>
      <c r="F41" s="22">
        <v>100851</v>
      </c>
    </row>
    <row r="42" spans="1:12" ht="48" customHeight="1" x14ac:dyDescent="0.3">
      <c r="A42" s="37" t="s">
        <v>30</v>
      </c>
      <c r="B42" s="38" t="s">
        <v>67</v>
      </c>
      <c r="C42" s="20" t="s">
        <v>32</v>
      </c>
      <c r="D42" s="20">
        <v>0.46100000000000002</v>
      </c>
      <c r="E42" s="22">
        <v>1650</v>
      </c>
      <c r="F42" s="22">
        <v>760</v>
      </c>
    </row>
    <row r="43" spans="1:12" ht="48.75" customHeight="1" x14ac:dyDescent="0.3">
      <c r="A43" s="37" t="s">
        <v>68</v>
      </c>
      <c r="B43" s="38" t="s">
        <v>67</v>
      </c>
      <c r="C43" s="20" t="s">
        <v>35</v>
      </c>
      <c r="D43" s="20">
        <v>1</v>
      </c>
      <c r="E43" s="22">
        <f>F43/D43</f>
        <v>8608</v>
      </c>
      <c r="F43" s="22">
        <v>8608</v>
      </c>
    </row>
    <row r="44" spans="1:12" x14ac:dyDescent="0.3">
      <c r="A44" s="45" t="s">
        <v>69</v>
      </c>
      <c r="B44" s="24"/>
      <c r="C44" s="24"/>
      <c r="D44" s="24"/>
      <c r="E44" s="46"/>
      <c r="F44" s="46">
        <f>F18+F19+F20+F21+F22+F23+F24+F25+F26+F27+F28+F29+F30+F31+F32+F33+F34+F35+F36+F37+F38+F39+F40+F41+F42+F43</f>
        <v>658177</v>
      </c>
      <c r="L44" s="26">
        <f>'[1]янв 2019г'!F24+'[1]фев 2019'!F24+'[1]март 2019'!F23+'[1]апр 2019'!F23+'[1]май 2019'!F23+'[1]июнь 2019'!F23+'[1]июль 2019'!F23+'[1]авг 2019'!F25+'[1]сент 2019'!F26+'[1]окт 2019'!F24+'[1]нояб 2019'!F27+'[1]дек 2019'!F27</f>
        <v>659051</v>
      </c>
    </row>
    <row r="45" spans="1:12" x14ac:dyDescent="0.3">
      <c r="A45" s="47"/>
      <c r="B45" s="48"/>
      <c r="C45" s="48"/>
      <c r="D45" s="48"/>
      <c r="E45" s="49"/>
      <c r="F45" s="48"/>
    </row>
    <row r="47" spans="1:12" x14ac:dyDescent="0.3">
      <c r="A47" s="50"/>
    </row>
  </sheetData>
  <mergeCells count="17">
    <mergeCell ref="C14:D14"/>
    <mergeCell ref="A16:F16"/>
    <mergeCell ref="A23:A24"/>
    <mergeCell ref="B23:B24"/>
    <mergeCell ref="C23:C24"/>
    <mergeCell ref="D23:D24"/>
    <mergeCell ref="C7:D7"/>
    <mergeCell ref="C8:D8"/>
    <mergeCell ref="C9:D9"/>
    <mergeCell ref="C10:D10"/>
    <mergeCell ref="C12:D12"/>
    <mergeCell ref="C13:D13"/>
    <mergeCell ref="A1:I1"/>
    <mergeCell ref="C3:D3"/>
    <mergeCell ref="A4:F4"/>
    <mergeCell ref="C5:D5"/>
    <mergeCell ref="C6:D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2019г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2020-05-14T06:37:31Z</dcterms:created>
  <dcterms:modified xsi:type="dcterms:W3CDTF">2020-05-14T06:39:24Z</dcterms:modified>
</cp:coreProperties>
</file>