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90" windowWidth="20730" windowHeight="9000"/>
  </bookViews>
  <sheets>
    <sheet name="2021" sheetId="1" r:id="rId1"/>
    <sheet name="Лист1" sheetId="2" r:id="rId2"/>
  </sheets>
  <calcPr calcId="125725" refMode="R1C1"/>
</workbook>
</file>

<file path=xl/calcChain.xml><?xml version="1.0" encoding="utf-8"?>
<calcChain xmlns="http://schemas.openxmlformats.org/spreadsheetml/2006/main">
  <c r="I63" i="1"/>
  <c r="I45"/>
  <c r="F35"/>
  <c r="E35"/>
  <c r="D35"/>
  <c r="D36" s="1"/>
  <c r="C35"/>
  <c r="C36" s="1"/>
  <c r="I33"/>
  <c r="H33"/>
  <c r="I32"/>
  <c r="H32"/>
  <c r="H31"/>
  <c r="G31"/>
  <c r="I31" s="1"/>
  <c r="I30"/>
  <c r="H30"/>
  <c r="G30"/>
  <c r="F28"/>
  <c r="E28"/>
  <c r="D28"/>
  <c r="C28"/>
  <c r="H27"/>
  <c r="G27"/>
  <c r="G28" s="1"/>
  <c r="G26"/>
  <c r="E26"/>
  <c r="H26" s="1"/>
  <c r="F24"/>
  <c r="E24"/>
  <c r="D24"/>
  <c r="C24"/>
  <c r="I21"/>
  <c r="H21"/>
  <c r="I19"/>
  <c r="H19"/>
  <c r="I17"/>
  <c r="H17"/>
  <c r="I15"/>
  <c r="H15"/>
  <c r="I13"/>
  <c r="I11"/>
  <c r="H11"/>
  <c r="G11"/>
  <c r="G24" s="1"/>
  <c r="I9"/>
  <c r="H9"/>
  <c r="H24" s="1"/>
  <c r="I24" l="1"/>
  <c r="H35"/>
  <c r="H36" s="1"/>
  <c r="E36"/>
  <c r="H28"/>
  <c r="F36"/>
  <c r="I35"/>
  <c r="I26"/>
  <c r="I28" s="1"/>
  <c r="G35"/>
  <c r="G36" s="1"/>
  <c r="I36" l="1"/>
</calcChain>
</file>

<file path=xl/sharedStrings.xml><?xml version="1.0" encoding="utf-8"?>
<sst xmlns="http://schemas.openxmlformats.org/spreadsheetml/2006/main" count="78" uniqueCount="62">
  <si>
    <t>Информация о состоянии лицевого счета  д.№ 4 по ул. 40 лет Победы п.Кааламо</t>
  </si>
  <si>
    <t xml:space="preserve"> (управление)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</si>
  <si>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</si>
  <si>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</si>
  <si>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</si>
  <si>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</si>
  <si>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</si>
  <si>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</si>
  <si>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</si>
  <si>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</si>
  <si>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>Обслуживаемая площадь  - 3456,2 кв.м.</t>
  </si>
  <si>
    <t>Содержание</t>
  </si>
  <si>
    <t>Ремонт</t>
  </si>
  <si>
    <t>Управление</t>
  </si>
  <si>
    <t>ОДН водоснабж</t>
  </si>
  <si>
    <t>ОДН водоотв</t>
  </si>
  <si>
    <t>ОДН эл/сн</t>
  </si>
  <si>
    <t>Сбор и вывоз ТБО</t>
  </si>
  <si>
    <t>Итого</t>
  </si>
  <si>
    <t>Капитальный ремонт</t>
  </si>
  <si>
    <t xml:space="preserve">Водоснабжение </t>
  </si>
  <si>
    <t>водоотведение</t>
  </si>
  <si>
    <t>Теплоснабжение</t>
  </si>
  <si>
    <t>Обращение с ТКО</t>
  </si>
  <si>
    <t>ВСЕГО по ЖКУ</t>
  </si>
  <si>
    <t>УТВЕРЖДАЮ</t>
  </si>
  <si>
    <t>Директор ООО УК "Эталон" _____________________Н.К.Дмитриева</t>
  </si>
  <si>
    <t>за период 01.01.2021-31.12.2021</t>
  </si>
  <si>
    <t>Банковские услуги (%% и расходы)</t>
  </si>
  <si>
    <t>ТЕКУЩИЙ РЕМОНТ</t>
  </si>
  <si>
    <t>Очистка придомовой территории от снега с использованием спецтехники (трактором)</t>
  </si>
  <si>
    <t>январь</t>
  </si>
  <si>
    <t>0,92час.</t>
  </si>
  <si>
    <t>Ремонт двери</t>
  </si>
  <si>
    <t>февраль</t>
  </si>
  <si>
    <t>1шт.</t>
  </si>
  <si>
    <t>1час.</t>
  </si>
  <si>
    <t>Замена доводчика</t>
  </si>
  <si>
    <t>март</t>
  </si>
  <si>
    <t>Изготовление и настилка деревянных щитов над приямками в количестве - 6 шт.</t>
  </si>
  <si>
    <t>август</t>
  </si>
  <si>
    <t>6шт.</t>
  </si>
  <si>
    <t>Теплоизоляция оконных проемов в подвальном помещении ж/дома</t>
  </si>
  <si>
    <t>28,29кв.м.</t>
  </si>
  <si>
    <t>Изготовление и установка металлических перил п. Кааламо, ул.40 лет Победы д.4, п.3 (3,8м)</t>
  </si>
  <si>
    <t>октябрь</t>
  </si>
  <si>
    <t>Изготовление и установка металлического поручня п. Кааламо, ул.40 лет Победы д.4,п.3 (1,6м)</t>
  </si>
  <si>
    <t>Изготовление и установка металлического поручня п. Кааламо, ул.40 лет Победы д.4,п.1 (1,5м)</t>
  </si>
  <si>
    <t>Дезинсекция от блох подвального помещения и лестничного марша</t>
  </si>
  <si>
    <t>1,83тыс.кв.м.</t>
  </si>
  <si>
    <t>Замена неисправного светидиодного светильника с датчикои на движение в под. № 5</t>
  </si>
  <si>
    <t>Замена аварийного участка стояка системы канализации диам.100мм (кв.№ 28)</t>
  </si>
  <si>
    <t>ноябрь</t>
  </si>
  <si>
    <t>4м.п.</t>
  </si>
  <si>
    <t>Прочистка наружных сетей канализации</t>
  </si>
  <si>
    <t>декабрь</t>
  </si>
  <si>
    <t>Очистка придомовой территории от снега и наледи спец.техникой</t>
  </si>
  <si>
    <t>0,83час.</t>
  </si>
  <si>
    <t>Материалы</t>
  </si>
  <si>
    <t>КАПИТАЛЬНЫЙ  РЕМОНТ</t>
  </si>
  <si>
    <t>период</t>
  </si>
  <si>
    <t>объем</t>
  </si>
</sst>
</file>

<file path=xl/styles.xml><?xml version="1.0" encoding="utf-8"?>
<styleSheet xmlns="http://schemas.openxmlformats.org/spreadsheetml/2006/main">
  <numFmts count="1">
    <numFmt numFmtId="164" formatCode="_-* #,##0.00&quot;р.&quot;_-;\-* #,##0.00&quot;р.&quot;_-;_-* &quot;-&quot;??&quot;р.&quot;_-;_-@_-"/>
  </numFmts>
  <fonts count="34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sz val="10"/>
      <color rgb="FF0000FF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rgb="FF0000FF"/>
      <name val="Arial Cyr"/>
      <charset val="204"/>
    </font>
    <font>
      <i/>
      <sz val="10"/>
      <name val="Arial Cyr"/>
      <charset val="204"/>
    </font>
    <font>
      <i/>
      <sz val="11"/>
      <color theme="1"/>
      <name val="Calibri"/>
      <family val="2"/>
      <charset val="204"/>
      <scheme val="minor"/>
    </font>
    <font>
      <b/>
      <u/>
      <sz val="10"/>
      <color rgb="FF0000FF"/>
      <name val="Arial"/>
      <family val="2"/>
      <charset val="204"/>
    </font>
    <font>
      <i/>
      <sz val="10"/>
      <color indexed="12"/>
      <name val="Arial Cyr"/>
      <charset val="204"/>
    </font>
    <font>
      <sz val="10"/>
      <color indexed="12"/>
      <name val="Arial Cyr"/>
      <charset val="204"/>
    </font>
    <font>
      <i/>
      <sz val="10"/>
      <color indexed="12"/>
      <name val="Arial"/>
      <family val="2"/>
      <charset val="204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1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33" applyNumberFormat="0" applyAlignment="0" applyProtection="0"/>
    <xf numFmtId="0" fontId="13" fillId="22" borderId="34" applyNumberFormat="0" applyAlignment="0" applyProtection="0"/>
    <xf numFmtId="0" fontId="14" fillId="22" borderId="33" applyNumberFormat="0" applyAlignment="0" applyProtection="0"/>
    <xf numFmtId="164" fontId="1" fillId="0" borderId="0" applyFont="0" applyFill="0" applyBorder="0" applyAlignment="0" applyProtection="0"/>
    <xf numFmtId="0" fontId="15" fillId="0" borderId="35" applyNumberFormat="0" applyFill="0" applyAlignment="0" applyProtection="0"/>
    <xf numFmtId="0" fontId="16" fillId="0" borderId="36" applyNumberFormat="0" applyFill="0" applyAlignment="0" applyProtection="0"/>
    <xf numFmtId="0" fontId="17" fillId="0" borderId="3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38" applyNumberFormat="0" applyFill="0" applyAlignment="0" applyProtection="0"/>
    <xf numFmtId="0" fontId="19" fillId="23" borderId="39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25" borderId="40" applyNumberFormat="0" applyFont="0" applyAlignment="0" applyProtection="0"/>
    <xf numFmtId="0" fontId="1" fillId="25" borderId="40" applyNumberFormat="0" applyFont="0" applyAlignment="0" applyProtection="0"/>
    <xf numFmtId="0" fontId="24" fillId="0" borderId="41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</cellStyleXfs>
  <cellXfs count="144">
    <xf numFmtId="0" fontId="0" fillId="0" borderId="0" xfId="0"/>
    <xf numFmtId="0" fontId="1" fillId="0" borderId="0" xfId="1"/>
    <xf numFmtId="0" fontId="3" fillId="0" borderId="3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2" fontId="6" fillId="0" borderId="0" xfId="1" applyNumberFormat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right" wrapText="1"/>
    </xf>
    <xf numFmtId="3" fontId="9" fillId="0" borderId="11" xfId="1" applyNumberFormat="1" applyFont="1" applyBorder="1" applyAlignment="1">
      <alignment horizontal="center"/>
    </xf>
    <xf numFmtId="3" fontId="9" fillId="2" borderId="10" xfId="1" applyNumberFormat="1" applyFont="1" applyFill="1" applyBorder="1" applyAlignment="1">
      <alignment horizontal="center"/>
    </xf>
    <xf numFmtId="1" fontId="9" fillId="0" borderId="11" xfId="1" applyNumberFormat="1" applyFont="1" applyBorder="1" applyAlignment="1">
      <alignment horizontal="center"/>
    </xf>
    <xf numFmtId="1" fontId="9" fillId="2" borderId="11" xfId="1" applyNumberFormat="1" applyFont="1" applyFill="1" applyBorder="1" applyAlignment="1">
      <alignment horizontal="center"/>
    </xf>
    <xf numFmtId="3" fontId="9" fillId="0" borderId="10" xfId="1" applyNumberFormat="1" applyFont="1" applyBorder="1" applyAlignment="1">
      <alignment horizontal="center"/>
    </xf>
    <xf numFmtId="2" fontId="9" fillId="0" borderId="0" xfId="1" applyNumberFormat="1" applyFont="1"/>
    <xf numFmtId="0" fontId="9" fillId="0" borderId="0" xfId="1" applyFont="1" applyFill="1" applyBorder="1" applyAlignment="1">
      <alignment horizontal="center" wrapText="1"/>
    </xf>
    <xf numFmtId="3" fontId="9" fillId="2" borderId="12" xfId="1" applyNumberFormat="1" applyFont="1" applyFill="1" applyBorder="1" applyAlignment="1">
      <alignment horizontal="center"/>
    </xf>
    <xf numFmtId="3" fontId="9" fillId="0" borderId="12" xfId="1" applyNumberFormat="1" applyFont="1" applyBorder="1" applyAlignment="1">
      <alignment horizontal="center"/>
    </xf>
    <xf numFmtId="1" fontId="9" fillId="0" borderId="13" xfId="1" applyNumberFormat="1" applyFont="1" applyBorder="1" applyAlignment="1">
      <alignment horizontal="center"/>
    </xf>
    <xf numFmtId="0" fontId="9" fillId="0" borderId="0" xfId="1" applyFont="1"/>
    <xf numFmtId="3" fontId="5" fillId="0" borderId="13" xfId="1" applyNumberFormat="1" applyFont="1" applyBorder="1" applyAlignment="1">
      <alignment horizontal="center"/>
    </xf>
    <xf numFmtId="3" fontId="5" fillId="2" borderId="10" xfId="1" applyNumberFormat="1" applyFont="1" applyFill="1" applyBorder="1" applyAlignment="1">
      <alignment horizontal="center"/>
    </xf>
    <xf numFmtId="1" fontId="5" fillId="0" borderId="13" xfId="1" applyNumberFormat="1" applyFont="1" applyBorder="1" applyAlignment="1">
      <alignment horizontal="center"/>
    </xf>
    <xf numFmtId="3" fontId="5" fillId="0" borderId="10" xfId="1" applyNumberFormat="1" applyFont="1" applyBorder="1" applyAlignment="1">
      <alignment horizontal="center"/>
    </xf>
    <xf numFmtId="3" fontId="5" fillId="0" borderId="12" xfId="1" applyNumberFormat="1" applyFont="1" applyBorder="1" applyAlignment="1">
      <alignment horizontal="center"/>
    </xf>
    <xf numFmtId="4" fontId="9" fillId="0" borderId="10" xfId="1" applyNumberFormat="1" applyFont="1" applyBorder="1" applyAlignment="1">
      <alignment horizontal="center"/>
    </xf>
    <xf numFmtId="3" fontId="9" fillId="0" borderId="13" xfId="1" applyNumberFormat="1" applyFont="1" applyBorder="1" applyAlignment="1">
      <alignment horizontal="center"/>
    </xf>
    <xf numFmtId="3" fontId="9" fillId="2" borderId="13" xfId="1" applyNumberFormat="1" applyFont="1" applyFill="1" applyBorder="1" applyAlignment="1">
      <alignment horizontal="center"/>
    </xf>
    <xf numFmtId="2" fontId="5" fillId="0" borderId="0" xfId="1" applyNumberFormat="1" applyFont="1" applyFill="1" applyBorder="1"/>
    <xf numFmtId="3" fontId="5" fillId="0" borderId="17" xfId="1" applyNumberFormat="1" applyFont="1" applyBorder="1" applyAlignment="1">
      <alignment horizontal="center"/>
    </xf>
    <xf numFmtId="3" fontId="5" fillId="0" borderId="18" xfId="1" applyNumberFormat="1" applyFont="1" applyBorder="1" applyAlignment="1">
      <alignment horizontal="center"/>
    </xf>
    <xf numFmtId="1" fontId="5" fillId="0" borderId="17" xfId="1" applyNumberFormat="1" applyFont="1" applyBorder="1" applyAlignment="1">
      <alignment horizontal="center"/>
    </xf>
    <xf numFmtId="3" fontId="2" fillId="3" borderId="19" xfId="1" applyNumberFormat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3" fontId="2" fillId="2" borderId="5" xfId="1" applyNumberFormat="1" applyFont="1" applyFill="1" applyBorder="1" applyAlignment="1">
      <alignment horizontal="center"/>
    </xf>
    <xf numFmtId="3" fontId="2" fillId="2" borderId="21" xfId="1" applyNumberFormat="1" applyFont="1" applyFill="1" applyBorder="1" applyAlignment="1">
      <alignment horizontal="center"/>
    </xf>
    <xf numFmtId="3" fontId="9" fillId="0" borderId="22" xfId="1" applyNumberFormat="1" applyFont="1" applyBorder="1" applyAlignment="1">
      <alignment horizontal="center"/>
    </xf>
    <xf numFmtId="3" fontId="9" fillId="0" borderId="2" xfId="1" applyNumberFormat="1" applyFont="1" applyBorder="1" applyAlignment="1">
      <alignment horizontal="center"/>
    </xf>
    <xf numFmtId="3" fontId="9" fillId="2" borderId="27" xfId="1" applyNumberFormat="1" applyFont="1" applyFill="1" applyBorder="1" applyAlignment="1">
      <alignment horizontal="center"/>
    </xf>
    <xf numFmtId="3" fontId="9" fillId="0" borderId="27" xfId="1" applyNumberFormat="1" applyFont="1" applyBorder="1" applyAlignment="1">
      <alignment horizontal="center"/>
    </xf>
    <xf numFmtId="3" fontId="5" fillId="0" borderId="29" xfId="1" applyNumberFormat="1" applyFont="1" applyBorder="1" applyAlignment="1">
      <alignment horizontal="center"/>
    </xf>
    <xf numFmtId="3" fontId="9" fillId="0" borderId="29" xfId="1" applyNumberFormat="1" applyFont="1" applyBorder="1" applyAlignment="1">
      <alignment horizontal="center"/>
    </xf>
    <xf numFmtId="3" fontId="5" fillId="0" borderId="30" xfId="1" applyNumberFormat="1" applyFont="1" applyBorder="1" applyAlignment="1">
      <alignment horizontal="center"/>
    </xf>
    <xf numFmtId="3" fontId="2" fillId="3" borderId="32" xfId="1" applyNumberFormat="1" applyFont="1" applyFill="1" applyBorder="1" applyAlignment="1">
      <alignment horizontal="center"/>
    </xf>
    <xf numFmtId="3" fontId="0" fillId="0" borderId="0" xfId="0" applyNumberFormat="1"/>
    <xf numFmtId="0" fontId="3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right" wrapText="1"/>
    </xf>
    <xf numFmtId="3" fontId="1" fillId="0" borderId="0" xfId="1" applyNumberFormat="1"/>
    <xf numFmtId="0" fontId="5" fillId="0" borderId="0" xfId="1" applyFont="1" applyAlignment="1">
      <alignment horizontal="right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left"/>
    </xf>
    <xf numFmtId="0" fontId="9" fillId="0" borderId="12" xfId="1" applyFont="1" applyBorder="1" applyAlignment="1">
      <alignment horizontal="left"/>
    </xf>
    <xf numFmtId="0" fontId="2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left"/>
    </xf>
    <xf numFmtId="0" fontId="9" fillId="0" borderId="10" xfId="1" applyFont="1" applyBorder="1" applyAlignment="1">
      <alignment horizontal="left"/>
    </xf>
    <xf numFmtId="0" fontId="9" fillId="0" borderId="6" xfId="1" applyFont="1" applyBorder="1" applyAlignment="1">
      <alignment horizontal="left"/>
    </xf>
    <xf numFmtId="0" fontId="9" fillId="0" borderId="8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8" xfId="1" applyFont="1" applyBorder="1" applyAlignment="1">
      <alignment horizontal="left"/>
    </xf>
    <xf numFmtId="0" fontId="9" fillId="0" borderId="22" xfId="1" applyFont="1" applyBorder="1" applyAlignment="1">
      <alignment horizontal="left" wrapText="1"/>
    </xf>
    <xf numFmtId="0" fontId="9" fillId="0" borderId="23" xfId="1" applyFont="1" applyBorder="1" applyAlignment="1">
      <alignment horizontal="left" wrapText="1"/>
    </xf>
    <xf numFmtId="0" fontId="9" fillId="0" borderId="13" xfId="1" applyFont="1" applyBorder="1" applyAlignment="1">
      <alignment horizontal="left"/>
    </xf>
    <xf numFmtId="0" fontId="5" fillId="0" borderId="15" xfId="1" applyFont="1" applyBorder="1" applyAlignment="1">
      <alignment horizontal="left"/>
    </xf>
    <xf numFmtId="0" fontId="5" fillId="0" borderId="16" xfId="1" applyFont="1" applyBorder="1" applyAlignment="1">
      <alignment horizontal="left"/>
    </xf>
    <xf numFmtId="0" fontId="2" fillId="3" borderId="19" xfId="1" applyFont="1" applyFill="1" applyBorder="1" applyAlignment="1">
      <alignment horizontal="center"/>
    </xf>
    <xf numFmtId="0" fontId="2" fillId="3" borderId="20" xfId="1" applyFont="1" applyFill="1" applyBorder="1" applyAlignment="1">
      <alignment horizontal="center"/>
    </xf>
    <xf numFmtId="0" fontId="5" fillId="0" borderId="28" xfId="1" applyFont="1" applyBorder="1" applyAlignment="1">
      <alignment horizontal="left"/>
    </xf>
    <xf numFmtId="0" fontId="5" fillId="0" borderId="29" xfId="1" applyFont="1" applyBorder="1" applyAlignment="1">
      <alignment horizontal="left"/>
    </xf>
    <xf numFmtId="0" fontId="2" fillId="3" borderId="31" xfId="1" applyFont="1" applyFill="1" applyBorder="1" applyAlignment="1">
      <alignment horizontal="center"/>
    </xf>
    <xf numFmtId="0" fontId="2" fillId="3" borderId="32" xfId="1" applyFont="1" applyFill="1" applyBorder="1" applyAlignment="1">
      <alignment horizontal="center"/>
    </xf>
    <xf numFmtId="0" fontId="2" fillId="3" borderId="19" xfId="1" applyFont="1" applyFill="1" applyBorder="1" applyAlignment="1">
      <alignment horizontal="left"/>
    </xf>
    <xf numFmtId="0" fontId="2" fillId="3" borderId="20" xfId="1" applyFont="1" applyFill="1" applyBorder="1" applyAlignment="1">
      <alignment horizontal="left"/>
    </xf>
    <xf numFmtId="0" fontId="2" fillId="3" borderId="13" xfId="1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2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25" xfId="1" applyFont="1" applyBorder="1" applyAlignment="1">
      <alignment horizontal="center"/>
    </xf>
    <xf numFmtId="0" fontId="9" fillId="0" borderId="26" xfId="1" applyFont="1" applyBorder="1" applyAlignment="1">
      <alignment horizontal="left" wrapText="1"/>
    </xf>
    <xf numFmtId="0" fontId="9" fillId="0" borderId="27" xfId="1" applyFont="1" applyBorder="1" applyAlignment="1">
      <alignment horizontal="left" wrapText="1"/>
    </xf>
    <xf numFmtId="0" fontId="9" fillId="0" borderId="14" xfId="1" applyFont="1" applyBorder="1" applyAlignment="1">
      <alignment horizontal="left" wrapText="1"/>
    </xf>
    <xf numFmtId="0" fontId="9" fillId="0" borderId="13" xfId="1" applyFont="1" applyBorder="1" applyAlignment="1">
      <alignment horizontal="left" wrapText="1"/>
    </xf>
    <xf numFmtId="0" fontId="27" fillId="0" borderId="0" xfId="1" applyFont="1"/>
    <xf numFmtId="0" fontId="27" fillId="0" borderId="0" xfId="1" applyFont="1" applyAlignment="1">
      <alignment horizontal="right"/>
    </xf>
    <xf numFmtId="3" fontId="9" fillId="0" borderId="10" xfId="1" applyNumberFormat="1" applyFont="1" applyFill="1" applyBorder="1" applyAlignment="1">
      <alignment horizontal="center"/>
    </xf>
    <xf numFmtId="4" fontId="2" fillId="3" borderId="13" xfId="1" applyNumberFormat="1" applyFont="1" applyFill="1" applyBorder="1" applyAlignment="1">
      <alignment horizontal="center"/>
    </xf>
    <xf numFmtId="3" fontId="9" fillId="0" borderId="13" xfId="1" applyNumberFormat="1" applyFont="1" applyFill="1" applyBorder="1" applyAlignment="1">
      <alignment horizontal="center"/>
    </xf>
    <xf numFmtId="0" fontId="9" fillId="2" borderId="42" xfId="1" applyFont="1" applyFill="1" applyBorder="1" applyAlignment="1">
      <alignment horizontal="center" wrapText="1"/>
    </xf>
    <xf numFmtId="0" fontId="9" fillId="2" borderId="43" xfId="1" applyFont="1" applyFill="1" applyBorder="1" applyAlignment="1">
      <alignment horizontal="center" wrapText="1"/>
    </xf>
    <xf numFmtId="0" fontId="28" fillId="0" borderId="0" xfId="1" applyFont="1"/>
    <xf numFmtId="0" fontId="29" fillId="0" borderId="0" xfId="0" applyFont="1"/>
    <xf numFmtId="0" fontId="9" fillId="2" borderId="13" xfId="1" applyFont="1" applyFill="1" applyBorder="1" applyAlignment="1">
      <alignment horizontal="center" wrapText="1"/>
    </xf>
    <xf numFmtId="0" fontId="29" fillId="0" borderId="13" xfId="0" applyFont="1" applyBorder="1" applyAlignment="1">
      <alignment horizontal="center" wrapText="1"/>
    </xf>
    <xf numFmtId="0" fontId="5" fillId="0" borderId="4" xfId="1" applyFont="1" applyBorder="1" applyAlignment="1">
      <alignment horizontal="left"/>
    </xf>
    <xf numFmtId="0" fontId="5" fillId="0" borderId="5" xfId="1" applyFont="1" applyBorder="1" applyAlignment="1">
      <alignment horizontal="left"/>
    </xf>
    <xf numFmtId="0" fontId="5" fillId="0" borderId="5" xfId="1" applyFont="1" applyBorder="1" applyAlignment="1"/>
    <xf numFmtId="0" fontId="5" fillId="0" borderId="21" xfId="1" applyFont="1" applyBorder="1" applyAlignment="1"/>
    <xf numFmtId="0" fontId="5" fillId="0" borderId="24" xfId="1" applyFont="1" applyBorder="1" applyAlignment="1"/>
    <xf numFmtId="0" fontId="5" fillId="0" borderId="0" xfId="1" applyFont="1" applyBorder="1" applyAlignment="1"/>
    <xf numFmtId="0" fontId="5" fillId="0" borderId="25" xfId="1" applyFont="1" applyBorder="1" applyAlignment="1"/>
    <xf numFmtId="0" fontId="5" fillId="0" borderId="44" xfId="1" applyFont="1" applyBorder="1" applyAlignment="1"/>
    <xf numFmtId="0" fontId="5" fillId="0" borderId="45" xfId="1" applyFont="1" applyBorder="1" applyAlignment="1"/>
    <xf numFmtId="0" fontId="5" fillId="0" borderId="46" xfId="1" applyFont="1" applyBorder="1" applyAlignment="1"/>
    <xf numFmtId="0" fontId="30" fillId="26" borderId="19" xfId="1" applyFont="1" applyFill="1" applyBorder="1" applyAlignment="1">
      <alignment wrapText="1"/>
    </xf>
    <xf numFmtId="0" fontId="30" fillId="26" borderId="47" xfId="1" applyFont="1" applyFill="1" applyBorder="1" applyAlignment="1">
      <alignment wrapText="1"/>
    </xf>
    <xf numFmtId="0" fontId="5" fillId="26" borderId="47" xfId="1" applyFont="1" applyFill="1" applyBorder="1" applyAlignment="1"/>
    <xf numFmtId="3" fontId="2" fillId="26" borderId="20" xfId="1" applyNumberFormat="1" applyFont="1" applyFill="1" applyBorder="1" applyAlignment="1">
      <alignment horizontal="center" vertical="center"/>
    </xf>
    <xf numFmtId="0" fontId="31" fillId="0" borderId="9" xfId="0" applyFont="1" applyFill="1" applyBorder="1" applyAlignment="1">
      <alignment wrapText="1"/>
    </xf>
    <xf numFmtId="0" fontId="31" fillId="0" borderId="11" xfId="0" applyFont="1" applyFill="1" applyBorder="1" applyAlignment="1">
      <alignment wrapText="1"/>
    </xf>
    <xf numFmtId="0" fontId="31" fillId="0" borderId="11" xfId="0" applyFont="1" applyBorder="1" applyAlignment="1"/>
    <xf numFmtId="17" fontId="31" fillId="0" borderId="17" xfId="0" applyNumberFormat="1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3" fontId="31" fillId="27" borderId="18" xfId="0" applyNumberFormat="1" applyFont="1" applyFill="1" applyBorder="1" applyAlignment="1">
      <alignment horizontal="center" vertical="center"/>
    </xf>
    <xf numFmtId="0" fontId="32" fillId="0" borderId="0" xfId="0" applyFont="1"/>
    <xf numFmtId="0" fontId="31" fillId="0" borderId="13" xfId="0" applyFont="1" applyBorder="1" applyAlignment="1">
      <alignment horizontal="center" vertical="center"/>
    </xf>
    <xf numFmtId="3" fontId="31" fillId="27" borderId="12" xfId="0" applyNumberFormat="1" applyFont="1" applyFill="1" applyBorder="1" applyAlignment="1">
      <alignment horizontal="center" vertical="center"/>
    </xf>
    <xf numFmtId="3" fontId="31" fillId="0" borderId="18" xfId="0" applyNumberFormat="1" applyFont="1" applyFill="1" applyBorder="1" applyAlignment="1">
      <alignment horizontal="center" vertical="center"/>
    </xf>
    <xf numFmtId="2" fontId="33" fillId="0" borderId="0" xfId="0" applyNumberFormat="1" applyFont="1"/>
    <xf numFmtId="0" fontId="31" fillId="0" borderId="6" xfId="0" applyFont="1" applyFill="1" applyBorder="1" applyAlignment="1">
      <alignment wrapText="1"/>
    </xf>
    <xf numFmtId="0" fontId="31" fillId="0" borderId="7" xfId="0" applyFont="1" applyFill="1" applyBorder="1" applyAlignment="1">
      <alignment wrapText="1"/>
    </xf>
    <xf numFmtId="0" fontId="31" fillId="0" borderId="23" xfId="0" applyFont="1" applyFill="1" applyBorder="1" applyAlignment="1">
      <alignment wrapText="1"/>
    </xf>
    <xf numFmtId="0" fontId="31" fillId="0" borderId="17" xfId="0" applyFont="1" applyBorder="1" applyAlignment="1">
      <alignment horizontal="center" vertical="center" wrapText="1"/>
    </xf>
    <xf numFmtId="0" fontId="5" fillId="0" borderId="48" xfId="1" applyFont="1" applyFill="1" applyBorder="1" applyAlignment="1">
      <alignment wrapText="1"/>
    </xf>
    <xf numFmtId="0" fontId="5" fillId="0" borderId="49" xfId="1" applyFont="1" applyBorder="1" applyAlignment="1"/>
    <xf numFmtId="0" fontId="5" fillId="0" borderId="50" xfId="1" applyFont="1" applyBorder="1" applyAlignment="1"/>
    <xf numFmtId="2" fontId="5" fillId="0" borderId="0" xfId="1" applyNumberFormat="1" applyFont="1" applyBorder="1"/>
    <xf numFmtId="0" fontId="30" fillId="3" borderId="19" xfId="1" applyFont="1" applyFill="1" applyBorder="1" applyAlignment="1">
      <alignment wrapText="1"/>
    </xf>
    <xf numFmtId="0" fontId="30" fillId="3" borderId="47" xfId="1" applyFont="1" applyFill="1" applyBorder="1" applyAlignment="1">
      <alignment wrapText="1"/>
    </xf>
    <xf numFmtId="0" fontId="5" fillId="3" borderId="47" xfId="1" applyFont="1" applyFill="1" applyBorder="1" applyAlignment="1"/>
    <xf numFmtId="0" fontId="5" fillId="3" borderId="47" xfId="1" applyFont="1" applyFill="1" applyBorder="1" applyAlignment="1">
      <alignment horizontal="center" vertical="center"/>
    </xf>
    <xf numFmtId="0" fontId="2" fillId="3" borderId="20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wrapText="1"/>
    </xf>
    <xf numFmtId="0" fontId="9" fillId="0" borderId="11" xfId="1" applyFont="1" applyFill="1" applyBorder="1" applyAlignment="1">
      <alignment wrapText="1"/>
    </xf>
    <xf numFmtId="0" fontId="9" fillId="0" borderId="11" xfId="1" applyFont="1" applyBorder="1" applyAlignment="1"/>
    <xf numFmtId="0" fontId="5" fillId="0" borderId="11" xfId="1" applyFont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0" fontId="1" fillId="2" borderId="0" xfId="1" applyFill="1"/>
    <xf numFmtId="0" fontId="5" fillId="26" borderId="47" xfId="1" applyFont="1" applyFill="1" applyBorder="1" applyAlignment="1">
      <alignment horizontal="center"/>
    </xf>
    <xf numFmtId="0" fontId="5" fillId="26" borderId="2" xfId="1" applyFont="1" applyFill="1" applyBorder="1" applyAlignment="1">
      <alignment horizontal="center"/>
    </xf>
  </cellXfs>
  <cellStyles count="45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Денежный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1"/>
    <cellStyle name="Плохой 2" xfId="38"/>
    <cellStyle name="Пояснение 2" xfId="39"/>
    <cellStyle name="Примечание 2" xfId="40"/>
    <cellStyle name="Примечание 3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N64"/>
  <sheetViews>
    <sheetView tabSelected="1" workbookViewId="0">
      <selection activeCell="G53" sqref="G53"/>
    </sheetView>
  </sheetViews>
  <sheetFormatPr defaultRowHeight="15"/>
  <cols>
    <col min="2" max="2" width="8.85546875" customWidth="1"/>
    <col min="3" max="3" width="15" customWidth="1"/>
    <col min="4" max="4" width="14.140625" customWidth="1"/>
    <col min="5" max="5" width="16.5703125" customWidth="1"/>
    <col min="6" max="6" width="18.5703125" customWidth="1"/>
    <col min="7" max="7" width="15.140625" customWidth="1"/>
    <col min="8" max="8" width="16.5703125" customWidth="1"/>
    <col min="9" max="9" width="17.7109375" customWidth="1"/>
    <col min="10" max="10" width="13.28515625" customWidth="1"/>
    <col min="11" max="11" width="9.7109375" bestFit="1" customWidth="1"/>
  </cols>
  <sheetData>
    <row r="1" spans="1:14">
      <c r="A1" s="1"/>
      <c r="B1" s="1"/>
      <c r="C1" s="1"/>
      <c r="D1" s="1"/>
      <c r="E1" s="1"/>
      <c r="F1" s="87"/>
      <c r="G1" s="87"/>
      <c r="H1" s="87"/>
      <c r="I1" s="88" t="s">
        <v>25</v>
      </c>
      <c r="J1" s="1"/>
      <c r="K1" s="1"/>
      <c r="L1" s="1"/>
      <c r="M1" s="1"/>
      <c r="N1" s="1"/>
    </row>
    <row r="2" spans="1:14">
      <c r="A2" s="1"/>
      <c r="B2" s="1"/>
      <c r="C2" s="1"/>
      <c r="D2" s="1"/>
      <c r="E2" s="1"/>
      <c r="F2" s="87"/>
      <c r="G2" s="87"/>
      <c r="H2" s="87"/>
      <c r="I2" s="88" t="s">
        <v>26</v>
      </c>
      <c r="J2" s="1"/>
      <c r="K2" s="1"/>
      <c r="L2" s="1"/>
      <c r="M2" s="1"/>
      <c r="N2" s="1"/>
    </row>
    <row r="3" spans="1:14">
      <c r="A3" s="53" t="s">
        <v>0</v>
      </c>
      <c r="B3" s="53"/>
      <c r="C3" s="53"/>
      <c r="D3" s="53"/>
      <c r="E3" s="53"/>
      <c r="F3" s="53"/>
      <c r="G3" s="53"/>
      <c r="H3" s="53"/>
      <c r="I3" s="53"/>
      <c r="J3" s="1"/>
      <c r="K3" s="1"/>
      <c r="L3" s="1"/>
      <c r="M3" s="1"/>
      <c r="N3" s="1"/>
    </row>
    <row r="4" spans="1:14">
      <c r="A4" s="53" t="s">
        <v>27</v>
      </c>
      <c r="B4" s="53"/>
      <c r="C4" s="53"/>
      <c r="D4" s="53"/>
      <c r="E4" s="53"/>
      <c r="F4" s="53"/>
      <c r="G4" s="53"/>
      <c r="H4" s="53"/>
      <c r="I4" s="53"/>
      <c r="J4" s="1"/>
      <c r="K4" s="1"/>
      <c r="L4" s="1"/>
      <c r="M4" s="1"/>
      <c r="N4" s="1"/>
    </row>
    <row r="5" spans="1:14" ht="15.75" thickBot="1">
      <c r="A5" s="53" t="s">
        <v>1</v>
      </c>
      <c r="B5" s="53"/>
      <c r="C5" s="53"/>
      <c r="D5" s="53"/>
      <c r="E5" s="53"/>
      <c r="F5" s="53"/>
      <c r="G5" s="53"/>
      <c r="H5" s="53"/>
      <c r="I5" s="53"/>
      <c r="J5" s="1"/>
      <c r="K5" s="1"/>
      <c r="L5" s="1"/>
      <c r="M5" s="1"/>
      <c r="N5" s="1"/>
    </row>
    <row r="6" spans="1:14" ht="45.75" thickBot="1">
      <c r="A6" s="54" t="s">
        <v>2</v>
      </c>
      <c r="B6" s="55"/>
      <c r="C6" s="45" t="s">
        <v>3</v>
      </c>
      <c r="D6" s="45" t="s">
        <v>4</v>
      </c>
      <c r="E6" s="45" t="s">
        <v>5</v>
      </c>
      <c r="F6" s="45" t="s">
        <v>6</v>
      </c>
      <c r="G6" s="45" t="s">
        <v>7</v>
      </c>
      <c r="H6" s="45" t="s">
        <v>8</v>
      </c>
      <c r="I6" s="2" t="s">
        <v>9</v>
      </c>
      <c r="J6" s="1"/>
      <c r="K6" s="48"/>
      <c r="L6" s="48"/>
      <c r="M6" s="1"/>
      <c r="N6" s="1"/>
    </row>
    <row r="7" spans="1:14">
      <c r="A7" s="49">
        <v>1</v>
      </c>
      <c r="B7" s="50"/>
      <c r="C7" s="3">
        <v>2</v>
      </c>
      <c r="D7" s="4">
        <v>3</v>
      </c>
      <c r="E7" s="4">
        <v>4</v>
      </c>
      <c r="F7" s="4">
        <v>5</v>
      </c>
      <c r="G7" s="4">
        <v>6</v>
      </c>
      <c r="H7" s="4">
        <v>7</v>
      </c>
      <c r="I7" s="5">
        <v>8</v>
      </c>
      <c r="J7" s="6"/>
      <c r="K7" s="7"/>
      <c r="L7" s="46"/>
      <c r="M7" s="1"/>
      <c r="N7" s="1"/>
    </row>
    <row r="8" spans="1:14">
      <c r="A8" s="56" t="s">
        <v>10</v>
      </c>
      <c r="B8" s="57"/>
      <c r="C8" s="57"/>
      <c r="D8" s="57"/>
      <c r="E8" s="57"/>
      <c r="F8" s="57"/>
      <c r="G8" s="57"/>
      <c r="H8" s="57"/>
      <c r="I8" s="58"/>
      <c r="J8" s="6"/>
      <c r="K8" s="7"/>
      <c r="L8" s="46"/>
      <c r="M8" s="1"/>
      <c r="N8" s="1"/>
    </row>
    <row r="9" spans="1:14">
      <c r="A9" s="59" t="s">
        <v>11</v>
      </c>
      <c r="B9" s="60"/>
      <c r="C9" s="8">
        <v>4897.8560000000289</v>
      </c>
      <c r="D9" s="9">
        <v>324636.7000000003</v>
      </c>
      <c r="E9" s="10">
        <v>603310.38000000012</v>
      </c>
      <c r="F9" s="11">
        <v>603337.94199999992</v>
      </c>
      <c r="G9" s="8">
        <v>594071.51</v>
      </c>
      <c r="H9" s="8">
        <f>C9+E9-F9</f>
        <v>4870.2940000002272</v>
      </c>
      <c r="I9" s="12">
        <f>D9+E9-G9</f>
        <v>333875.57000000041</v>
      </c>
      <c r="J9" s="13"/>
      <c r="K9" s="14"/>
      <c r="L9" s="14"/>
      <c r="M9" s="14"/>
      <c r="N9" s="14"/>
    </row>
    <row r="10" spans="1:14">
      <c r="A10" s="61"/>
      <c r="B10" s="62"/>
      <c r="C10" s="8"/>
      <c r="D10" s="15"/>
      <c r="E10" s="10"/>
      <c r="F10" s="10"/>
      <c r="G10" s="8"/>
      <c r="H10" s="8"/>
      <c r="I10" s="16"/>
      <c r="J10" s="13"/>
      <c r="K10" s="14"/>
      <c r="L10" s="14"/>
      <c r="M10" s="14"/>
      <c r="N10" s="14"/>
    </row>
    <row r="11" spans="1:14">
      <c r="A11" s="61" t="s">
        <v>12</v>
      </c>
      <c r="B11" s="62"/>
      <c r="C11" s="8">
        <v>83671.23000000004</v>
      </c>
      <c r="D11" s="9">
        <v>144793.33000000005</v>
      </c>
      <c r="E11" s="17">
        <v>115439.87999999998</v>
      </c>
      <c r="F11" s="17">
        <v>117640</v>
      </c>
      <c r="G11" s="8">
        <f>125916.05-254.78</f>
        <v>125661.27</v>
      </c>
      <c r="H11" s="8">
        <f>C11+E11-F11</f>
        <v>81471.110000000015</v>
      </c>
      <c r="I11" s="89">
        <f>D11+E11-G11</f>
        <v>134571.94</v>
      </c>
      <c r="J11" s="13"/>
      <c r="K11" s="13"/>
      <c r="L11" s="18"/>
      <c r="M11" s="18"/>
      <c r="N11" s="18"/>
    </row>
    <row r="12" spans="1:14">
      <c r="A12" s="63"/>
      <c r="B12" s="64"/>
      <c r="C12" s="19"/>
      <c r="D12" s="20"/>
      <c r="E12" s="21"/>
      <c r="F12" s="21"/>
      <c r="G12" s="19"/>
      <c r="H12" s="19"/>
      <c r="I12" s="22"/>
      <c r="J12" s="1"/>
      <c r="K12" s="1"/>
      <c r="L12" s="1"/>
      <c r="M12" s="1"/>
      <c r="N12" s="1"/>
    </row>
    <row r="13" spans="1:14">
      <c r="A13" s="51" t="s">
        <v>13</v>
      </c>
      <c r="B13" s="52"/>
      <c r="C13" s="8">
        <v>0</v>
      </c>
      <c r="D13" s="9">
        <v>51414.83999999988</v>
      </c>
      <c r="E13" s="17">
        <v>102797.75999999997</v>
      </c>
      <c r="F13" s="17">
        <v>102797.75999999999</v>
      </c>
      <c r="G13" s="8">
        <v>101359.81</v>
      </c>
      <c r="H13" s="8">
        <v>0</v>
      </c>
      <c r="I13" s="12">
        <f>D13+E13-G13</f>
        <v>52852.789999999863</v>
      </c>
      <c r="J13" s="1"/>
      <c r="K13" s="1"/>
      <c r="L13" s="1"/>
      <c r="M13" s="1"/>
      <c r="N13" s="1"/>
    </row>
    <row r="14" spans="1:14">
      <c r="A14" s="63"/>
      <c r="B14" s="64"/>
      <c r="C14" s="19"/>
      <c r="D14" s="23"/>
      <c r="E14" s="21"/>
      <c r="F14" s="21"/>
      <c r="G14" s="19"/>
      <c r="H14" s="8"/>
      <c r="I14" s="24"/>
      <c r="J14" s="1"/>
      <c r="K14" s="1"/>
      <c r="L14" s="1"/>
      <c r="M14" s="1"/>
      <c r="N14" s="1"/>
    </row>
    <row r="15" spans="1:14">
      <c r="A15" s="51" t="s">
        <v>14</v>
      </c>
      <c r="B15" s="52"/>
      <c r="C15" s="25">
        <v>-0.35000000004038156</v>
      </c>
      <c r="D15" s="12">
        <v>3279.8600000000042</v>
      </c>
      <c r="E15" s="17">
        <v>4283.3400000000011</v>
      </c>
      <c r="F15" s="17">
        <v>4283.34</v>
      </c>
      <c r="G15" s="8">
        <v>4938.0700000000006</v>
      </c>
      <c r="H15" s="8">
        <f>C15+E15-F15</f>
        <v>-0.35000000003947207</v>
      </c>
      <c r="I15" s="12">
        <f>D15+E15-G15</f>
        <v>2625.1300000000047</v>
      </c>
    </row>
    <row r="16" spans="1:14">
      <c r="A16" s="51"/>
      <c r="B16" s="52"/>
      <c r="C16" s="25"/>
      <c r="D16" s="12"/>
      <c r="E16" s="17"/>
      <c r="F16" s="17"/>
      <c r="G16" s="8"/>
      <c r="H16" s="8"/>
      <c r="I16" s="12"/>
    </row>
    <row r="17" spans="1:14">
      <c r="A17" s="51" t="s">
        <v>15</v>
      </c>
      <c r="B17" s="52"/>
      <c r="C17" s="25">
        <v>-0.35000000003856258</v>
      </c>
      <c r="D17" s="12">
        <v>2385.3200000000015</v>
      </c>
      <c r="E17" s="17">
        <v>3592.53</v>
      </c>
      <c r="F17" s="17">
        <v>3592.53</v>
      </c>
      <c r="G17" s="8">
        <v>4209.9140000000007</v>
      </c>
      <c r="H17" s="8">
        <f>C17+E17-F17</f>
        <v>-0.35000000003856258</v>
      </c>
      <c r="I17" s="12">
        <f>D17+E17-G17</f>
        <v>1767.9360000000015</v>
      </c>
    </row>
    <row r="18" spans="1:14">
      <c r="A18" s="51"/>
      <c r="B18" s="52"/>
      <c r="C18" s="25"/>
      <c r="D18" s="12"/>
      <c r="E18" s="17"/>
      <c r="F18" s="17"/>
      <c r="G18" s="8"/>
      <c r="H18" s="8"/>
      <c r="I18" s="12"/>
    </row>
    <row r="19" spans="1:14">
      <c r="A19" s="51" t="s">
        <v>16</v>
      </c>
      <c r="B19" s="52"/>
      <c r="C19" s="25">
        <v>-0.10000000003856258</v>
      </c>
      <c r="D19" s="12">
        <v>13492.739999999998</v>
      </c>
      <c r="E19" s="17">
        <v>37478.450000000004</v>
      </c>
      <c r="F19" s="17">
        <v>37478.449999999997</v>
      </c>
      <c r="G19" s="8">
        <v>34989.33</v>
      </c>
      <c r="H19" s="8">
        <f>C19+E19-F19</f>
        <v>-0.1000000000349246</v>
      </c>
      <c r="I19" s="12">
        <f>D19+E19-G19</f>
        <v>15981.86</v>
      </c>
    </row>
    <row r="20" spans="1:14">
      <c r="A20" s="51"/>
      <c r="B20" s="52"/>
      <c r="C20" s="25"/>
      <c r="D20" s="12"/>
      <c r="E20" s="17"/>
      <c r="F20" s="17"/>
      <c r="G20" s="8"/>
      <c r="H20" s="8"/>
      <c r="I20" s="12"/>
    </row>
    <row r="21" spans="1:14">
      <c r="A21" s="51" t="s">
        <v>17</v>
      </c>
      <c r="B21" s="67"/>
      <c r="C21" s="8">
        <v>-902.94000000003609</v>
      </c>
      <c r="D21" s="26">
        <v>48006.709999999941</v>
      </c>
      <c r="E21" s="25"/>
      <c r="F21" s="25"/>
      <c r="G21" s="25">
        <v>4994.3100000000004</v>
      </c>
      <c r="H21" s="8">
        <f>C21+E21-F21</f>
        <v>-902.94000000003609</v>
      </c>
      <c r="I21" s="12">
        <f>D21+E21-G21</f>
        <v>43012.399999999943</v>
      </c>
      <c r="J21" s="1"/>
    </row>
    <row r="22" spans="1:14" ht="15.75" thickBot="1">
      <c r="A22" s="51"/>
      <c r="B22" s="52"/>
      <c r="C22" s="25"/>
      <c r="D22" s="12"/>
      <c r="E22" s="17"/>
      <c r="F22" s="17"/>
      <c r="G22" s="8"/>
      <c r="H22" s="8"/>
      <c r="I22" s="12"/>
      <c r="J22" s="27"/>
      <c r="K22" s="1"/>
      <c r="L22" s="1"/>
      <c r="M22" s="1"/>
      <c r="N22" s="1"/>
    </row>
    <row r="23" spans="1:14" ht="15.75" hidden="1" thickBot="1">
      <c r="A23" s="68"/>
      <c r="B23" s="69"/>
      <c r="C23" s="28"/>
      <c r="D23" s="29"/>
      <c r="E23" s="30"/>
      <c r="F23" s="30"/>
      <c r="G23" s="28"/>
      <c r="H23" s="28"/>
      <c r="I23" s="29"/>
      <c r="J23" s="1"/>
      <c r="K23" s="1"/>
      <c r="L23" s="1"/>
      <c r="M23" s="1"/>
      <c r="N23" s="1"/>
    </row>
    <row r="24" spans="1:14" ht="15.75" thickBot="1">
      <c r="A24" s="70" t="s">
        <v>18</v>
      </c>
      <c r="B24" s="71"/>
      <c r="C24" s="31">
        <f>C9+C11+C13+C15+C17+C19+C21</f>
        <v>87665.345999999932</v>
      </c>
      <c r="D24" s="31">
        <f t="shared" ref="D24:I24" si="0">D9+D11+D13+D15+D17+D19+D21</f>
        <v>588009.50000000012</v>
      </c>
      <c r="E24" s="31">
        <f t="shared" si="0"/>
        <v>866902.34000000008</v>
      </c>
      <c r="F24" s="31">
        <f t="shared" si="0"/>
        <v>869130.02199999988</v>
      </c>
      <c r="G24" s="31">
        <f t="shared" si="0"/>
        <v>870224.21400000004</v>
      </c>
      <c r="H24" s="31">
        <f t="shared" si="0"/>
        <v>85437.664000000106</v>
      </c>
      <c r="I24" s="31">
        <f t="shared" si="0"/>
        <v>584687.62600000016</v>
      </c>
      <c r="J24" s="1"/>
      <c r="K24" s="1"/>
      <c r="L24" s="1"/>
      <c r="M24" s="1"/>
      <c r="N24" s="1"/>
    </row>
    <row r="25" spans="1:14">
      <c r="A25" s="32"/>
      <c r="B25" s="33"/>
      <c r="C25" s="34"/>
      <c r="D25" s="34"/>
      <c r="E25" s="34"/>
      <c r="F25" s="34"/>
      <c r="G25" s="34"/>
      <c r="H25" s="34"/>
      <c r="I25" s="35"/>
      <c r="J25" s="1"/>
      <c r="K25" s="1"/>
      <c r="L25" s="1"/>
      <c r="M25" s="1"/>
      <c r="N25" s="1"/>
    </row>
    <row r="26" spans="1:14" ht="27.75" customHeight="1">
      <c r="A26" s="65" t="s">
        <v>19</v>
      </c>
      <c r="B26" s="66"/>
      <c r="C26" s="25">
        <v>489007.91999999993</v>
      </c>
      <c r="D26" s="25">
        <v>276837.13999999966</v>
      </c>
      <c r="E26" s="25">
        <f>248531.04+71465.15</f>
        <v>319996.19</v>
      </c>
      <c r="F26" s="25"/>
      <c r="G26" s="25">
        <f>390265.8+95371.19</f>
        <v>485636.99</v>
      </c>
      <c r="H26" s="36">
        <f>C26+E26-F26</f>
        <v>809004.10999999987</v>
      </c>
      <c r="I26" s="26">
        <f>D26+E26-G26</f>
        <v>111196.33999999962</v>
      </c>
      <c r="J26" s="13"/>
      <c r="K26" s="13"/>
      <c r="L26" s="18"/>
      <c r="M26" s="18"/>
      <c r="N26" s="18"/>
    </row>
    <row r="27" spans="1:14" ht="27.75" customHeight="1">
      <c r="A27" s="65" t="s">
        <v>28</v>
      </c>
      <c r="B27" s="66"/>
      <c r="C27" s="25">
        <v>-1628.85</v>
      </c>
      <c r="D27" s="25"/>
      <c r="E27" s="25">
        <v>3261.1</v>
      </c>
      <c r="F27" s="25"/>
      <c r="G27" s="25">
        <f>E27</f>
        <v>3261.1</v>
      </c>
      <c r="H27" s="25">
        <f>C27+E27-F27</f>
        <v>1632.25</v>
      </c>
      <c r="I27" s="25"/>
      <c r="J27" s="13"/>
      <c r="K27" s="18"/>
      <c r="L27" s="18"/>
      <c r="M27" s="18"/>
      <c r="N27" s="18"/>
    </row>
    <row r="28" spans="1:14">
      <c r="A28" s="78" t="s">
        <v>18</v>
      </c>
      <c r="B28" s="79"/>
      <c r="C28" s="90">
        <f t="shared" ref="C28:I28" si="1">C26+C27</f>
        <v>487379.06999999995</v>
      </c>
      <c r="D28" s="90">
        <f t="shared" si="1"/>
        <v>276837.13999999966</v>
      </c>
      <c r="E28" s="90">
        <f t="shared" si="1"/>
        <v>323257.28999999998</v>
      </c>
      <c r="F28" s="90">
        <f t="shared" si="1"/>
        <v>0</v>
      </c>
      <c r="G28" s="90">
        <f t="shared" si="1"/>
        <v>488898.08999999997</v>
      </c>
      <c r="H28" s="90">
        <f t="shared" si="1"/>
        <v>810636.35999999987</v>
      </c>
      <c r="I28" s="90">
        <f t="shared" si="1"/>
        <v>111196.33999999962</v>
      </c>
      <c r="J28" s="47"/>
      <c r="K28" s="47"/>
      <c r="L28" s="1"/>
      <c r="M28" s="1"/>
      <c r="N28" s="1"/>
    </row>
    <row r="29" spans="1:14" ht="15.75" thickBot="1">
      <c r="A29" s="80"/>
      <c r="B29" s="81"/>
      <c r="C29" s="81"/>
      <c r="D29" s="81"/>
      <c r="E29" s="81"/>
      <c r="F29" s="81"/>
      <c r="G29" s="81"/>
      <c r="H29" s="81"/>
      <c r="I29" s="82"/>
      <c r="J29" s="1"/>
    </row>
    <row r="30" spans="1:14">
      <c r="A30" s="83" t="s">
        <v>20</v>
      </c>
      <c r="B30" s="84"/>
      <c r="C30" s="37">
        <v>58218.320000000007</v>
      </c>
      <c r="D30" s="38">
        <v>114923.45999999999</v>
      </c>
      <c r="E30" s="39"/>
      <c r="F30" s="39"/>
      <c r="G30" s="39">
        <f>-766.71+2093.48</f>
        <v>1326.77</v>
      </c>
      <c r="H30" s="39">
        <f>C30+E30-F30</f>
        <v>58218.320000000007</v>
      </c>
      <c r="I30" s="91">
        <f>D30+E30-G30</f>
        <v>113596.68999999999</v>
      </c>
      <c r="J30" s="1"/>
    </row>
    <row r="31" spans="1:14">
      <c r="A31" s="85" t="s">
        <v>21</v>
      </c>
      <c r="B31" s="86"/>
      <c r="C31" s="25">
        <v>69439.519999999931</v>
      </c>
      <c r="D31" s="26">
        <v>106860.12999999996</v>
      </c>
      <c r="E31" s="25"/>
      <c r="F31" s="25"/>
      <c r="G31" s="25">
        <f>-3705.76+2295.69</f>
        <v>-1410.0700000000002</v>
      </c>
      <c r="H31" s="8">
        <f>C31+E31-F31</f>
        <v>69439.519999999931</v>
      </c>
      <c r="I31" s="89">
        <f>D31+E31-G31</f>
        <v>108270.19999999997</v>
      </c>
      <c r="J31" s="1"/>
    </row>
    <row r="32" spans="1:14">
      <c r="A32" s="51" t="s">
        <v>22</v>
      </c>
      <c r="B32" s="67"/>
      <c r="C32" s="25">
        <v>114.53000000026077</v>
      </c>
      <c r="D32" s="25">
        <v>290424.89000000048</v>
      </c>
      <c r="E32" s="25"/>
      <c r="F32" s="25"/>
      <c r="G32" s="25">
        <v>15538.599999999997</v>
      </c>
      <c r="H32" s="8">
        <f>C32+E32-F32</f>
        <v>114.53000000026077</v>
      </c>
      <c r="I32" s="12">
        <f>D32+E32-G32</f>
        <v>274886.2900000005</v>
      </c>
      <c r="J32" s="1"/>
    </row>
    <row r="33" spans="1:14">
      <c r="A33" s="51" t="s">
        <v>23</v>
      </c>
      <c r="B33" s="67"/>
      <c r="C33" s="8">
        <v>0</v>
      </c>
      <c r="D33" s="26">
        <v>4725.1499999999951</v>
      </c>
      <c r="E33" s="25"/>
      <c r="F33" s="25"/>
      <c r="G33" s="25">
        <v>-778.12999999999988</v>
      </c>
      <c r="H33" s="8">
        <f>C33+E33-F33</f>
        <v>0</v>
      </c>
      <c r="I33" s="12">
        <f>D33+E33-G33</f>
        <v>5503.2799999999952</v>
      </c>
      <c r="J33" s="1"/>
    </row>
    <row r="34" spans="1:14" ht="15.75" thickBot="1">
      <c r="A34" s="72"/>
      <c r="B34" s="73"/>
      <c r="C34" s="40"/>
      <c r="D34" s="40"/>
      <c r="E34" s="40"/>
      <c r="F34" s="40"/>
      <c r="G34" s="40"/>
      <c r="H34" s="41"/>
      <c r="I34" s="42"/>
      <c r="J34" s="1"/>
    </row>
    <row r="35" spans="1:14" ht="15.75" thickBot="1">
      <c r="A35" s="74" t="s">
        <v>18</v>
      </c>
      <c r="B35" s="75"/>
      <c r="C35" s="43">
        <f>C30+C31+C32+C33</f>
        <v>127772.3700000002</v>
      </c>
      <c r="D35" s="43">
        <f t="shared" ref="D35:I35" si="2">D30+D31+D32+D33</f>
        <v>516933.63000000047</v>
      </c>
      <c r="E35" s="43">
        <f t="shared" si="2"/>
        <v>0</v>
      </c>
      <c r="F35" s="43">
        <f t="shared" si="2"/>
        <v>0</v>
      </c>
      <c r="G35" s="43">
        <f t="shared" si="2"/>
        <v>14677.169999999996</v>
      </c>
      <c r="H35" s="43">
        <f t="shared" si="2"/>
        <v>127772.3700000002</v>
      </c>
      <c r="I35" s="43">
        <f t="shared" si="2"/>
        <v>502256.46000000043</v>
      </c>
      <c r="J35" s="1"/>
    </row>
    <row r="36" spans="1:14" ht="15.75" thickBot="1">
      <c r="A36" s="76" t="s">
        <v>24</v>
      </c>
      <c r="B36" s="77"/>
      <c r="C36" s="31">
        <f>C35+C28+C24</f>
        <v>702816.78600000008</v>
      </c>
      <c r="D36" s="31">
        <f t="shared" ref="D36:I36" si="3">D35+D28+D24</f>
        <v>1381780.2700000003</v>
      </c>
      <c r="E36" s="31">
        <f t="shared" si="3"/>
        <v>1190159.6300000001</v>
      </c>
      <c r="F36" s="31">
        <f t="shared" si="3"/>
        <v>869130.02199999988</v>
      </c>
      <c r="G36" s="31">
        <f t="shared" si="3"/>
        <v>1373799.4739999999</v>
      </c>
      <c r="H36" s="31">
        <f t="shared" si="3"/>
        <v>1023846.3940000002</v>
      </c>
      <c r="I36" s="31">
        <f t="shared" si="3"/>
        <v>1198140.4260000002</v>
      </c>
      <c r="J36" s="1"/>
      <c r="K36" s="44"/>
    </row>
    <row r="37" spans="1:14" ht="15.75" hidden="1" thickBot="1">
      <c r="A37" s="92"/>
      <c r="B37" s="93"/>
      <c r="C37" s="26"/>
      <c r="D37" s="26"/>
      <c r="E37" s="26"/>
      <c r="F37" s="26"/>
      <c r="G37" s="26"/>
      <c r="H37" s="8"/>
      <c r="I37" s="26"/>
      <c r="J37" s="94"/>
      <c r="K37" s="95"/>
      <c r="L37" s="95"/>
      <c r="M37" s="95"/>
      <c r="N37" s="95"/>
    </row>
    <row r="38" spans="1:14" ht="15.75" hidden="1" thickBot="1">
      <c r="A38" s="96"/>
      <c r="B38" s="97"/>
      <c r="C38" s="26"/>
      <c r="D38" s="26"/>
      <c r="E38" s="26"/>
      <c r="F38" s="26"/>
      <c r="G38" s="26"/>
      <c r="H38" s="25"/>
      <c r="I38" s="26"/>
      <c r="J38" s="94"/>
      <c r="K38" s="95"/>
      <c r="L38" s="95"/>
      <c r="M38" s="95"/>
      <c r="N38" s="95"/>
    </row>
    <row r="39" spans="1:14" ht="15.75" hidden="1" thickBot="1">
      <c r="A39" s="96"/>
      <c r="B39" s="97"/>
      <c r="C39" s="26"/>
      <c r="D39" s="26"/>
      <c r="E39" s="26"/>
      <c r="F39" s="26"/>
      <c r="G39" s="26"/>
      <c r="H39" s="25"/>
      <c r="I39" s="26"/>
      <c r="J39" s="94"/>
      <c r="K39" s="95"/>
      <c r="L39" s="95"/>
      <c r="M39" s="95"/>
      <c r="N39" s="95"/>
    </row>
    <row r="40" spans="1:14" ht="15.75" hidden="1" thickBot="1">
      <c r="A40" s="96"/>
      <c r="B40" s="97"/>
      <c r="C40" s="26"/>
      <c r="D40" s="26"/>
      <c r="E40" s="26"/>
      <c r="F40" s="26"/>
      <c r="G40" s="26"/>
      <c r="H40" s="25"/>
      <c r="I40" s="26"/>
      <c r="J40" s="1"/>
    </row>
    <row r="41" spans="1:14" ht="15.75" thickBot="1">
      <c r="A41" s="76"/>
      <c r="B41" s="77"/>
      <c r="C41" s="31"/>
      <c r="D41" s="31"/>
      <c r="E41" s="31"/>
      <c r="F41" s="31"/>
      <c r="G41" s="31"/>
      <c r="H41" s="31"/>
      <c r="I41" s="31"/>
      <c r="J41" s="1"/>
    </row>
    <row r="42" spans="1:14" ht="15.75" thickBot="1">
      <c r="A42" s="98"/>
      <c r="B42" s="99"/>
      <c r="C42" s="100"/>
      <c r="D42" s="100"/>
      <c r="E42" s="100"/>
      <c r="F42" s="100"/>
      <c r="G42" s="100"/>
      <c r="H42" s="100"/>
      <c r="I42" s="101"/>
      <c r="J42" s="1"/>
    </row>
    <row r="43" spans="1:14" hidden="1">
      <c r="A43" s="102"/>
      <c r="B43" s="103"/>
      <c r="C43" s="103"/>
      <c r="D43" s="103"/>
      <c r="E43" s="103"/>
      <c r="F43" s="103"/>
      <c r="G43" s="103"/>
      <c r="H43" s="103"/>
      <c r="I43" s="104"/>
      <c r="J43" s="1"/>
    </row>
    <row r="44" spans="1:14" ht="15.75" hidden="1" thickBot="1">
      <c r="A44" s="105"/>
      <c r="B44" s="106"/>
      <c r="C44" s="106"/>
      <c r="D44" s="106"/>
      <c r="E44" s="106"/>
      <c r="F44" s="106"/>
      <c r="G44" s="106"/>
      <c r="H44" s="106"/>
      <c r="I44" s="107"/>
      <c r="J44" s="1"/>
    </row>
    <row r="45" spans="1:14" ht="15.75" thickBot="1">
      <c r="A45" s="108" t="s">
        <v>29</v>
      </c>
      <c r="B45" s="109"/>
      <c r="C45" s="109"/>
      <c r="D45" s="110"/>
      <c r="E45" s="110"/>
      <c r="F45" s="110"/>
      <c r="G45" s="142" t="s">
        <v>60</v>
      </c>
      <c r="H45" s="143" t="s">
        <v>61</v>
      </c>
      <c r="I45" s="111">
        <f>SUM(I46:I61)</f>
        <v>117640</v>
      </c>
      <c r="J45" s="1"/>
    </row>
    <row r="46" spans="1:14">
      <c r="A46" s="112" t="s">
        <v>30</v>
      </c>
      <c r="B46" s="113"/>
      <c r="C46" s="113"/>
      <c r="D46" s="114"/>
      <c r="E46" s="114"/>
      <c r="F46" s="114"/>
      <c r="G46" s="115" t="s">
        <v>31</v>
      </c>
      <c r="H46" s="116" t="s">
        <v>32</v>
      </c>
      <c r="I46" s="117">
        <v>2273</v>
      </c>
      <c r="J46" s="118"/>
    </row>
    <row r="47" spans="1:14">
      <c r="A47" s="112" t="s">
        <v>33</v>
      </c>
      <c r="B47" s="113"/>
      <c r="C47" s="113"/>
      <c r="D47" s="114"/>
      <c r="E47" s="114"/>
      <c r="F47" s="114"/>
      <c r="G47" s="115" t="s">
        <v>34</v>
      </c>
      <c r="H47" s="116" t="s">
        <v>35</v>
      </c>
      <c r="I47" s="117">
        <v>880</v>
      </c>
      <c r="J47" s="118"/>
    </row>
    <row r="48" spans="1:14">
      <c r="A48" s="112" t="s">
        <v>30</v>
      </c>
      <c r="B48" s="113"/>
      <c r="C48" s="113"/>
      <c r="D48" s="114"/>
      <c r="E48" s="114"/>
      <c r="F48" s="114"/>
      <c r="G48" s="115" t="s">
        <v>34</v>
      </c>
      <c r="H48" s="116" t="s">
        <v>36</v>
      </c>
      <c r="I48" s="117">
        <v>2471</v>
      </c>
      <c r="J48" s="118"/>
    </row>
    <row r="49" spans="1:10">
      <c r="A49" s="112" t="s">
        <v>37</v>
      </c>
      <c r="B49" s="113"/>
      <c r="C49" s="113"/>
      <c r="D49" s="114"/>
      <c r="E49" s="114"/>
      <c r="F49" s="114"/>
      <c r="G49" s="115" t="s">
        <v>38</v>
      </c>
      <c r="H49" s="116" t="s">
        <v>35</v>
      </c>
      <c r="I49" s="117">
        <v>1650</v>
      </c>
      <c r="J49" s="118"/>
    </row>
    <row r="50" spans="1:10">
      <c r="A50" s="112" t="s">
        <v>39</v>
      </c>
      <c r="B50" s="113"/>
      <c r="C50" s="113"/>
      <c r="D50" s="114"/>
      <c r="E50" s="114"/>
      <c r="F50" s="114"/>
      <c r="G50" s="119" t="s">
        <v>40</v>
      </c>
      <c r="H50" s="119" t="s">
        <v>41</v>
      </c>
      <c r="I50" s="120">
        <v>24880</v>
      </c>
      <c r="J50" s="118"/>
    </row>
    <row r="51" spans="1:10">
      <c r="A51" s="112" t="s">
        <v>42</v>
      </c>
      <c r="B51" s="113"/>
      <c r="C51" s="113"/>
      <c r="D51" s="114"/>
      <c r="E51" s="114"/>
      <c r="F51" s="114"/>
      <c r="G51" s="119" t="s">
        <v>40</v>
      </c>
      <c r="H51" s="119" t="s">
        <v>43</v>
      </c>
      <c r="I51" s="120">
        <v>36140</v>
      </c>
      <c r="J51" s="118"/>
    </row>
    <row r="52" spans="1:10" ht="30" customHeight="1">
      <c r="A52" s="112" t="s">
        <v>44</v>
      </c>
      <c r="B52" s="113"/>
      <c r="C52" s="113"/>
      <c r="D52" s="114"/>
      <c r="E52" s="114"/>
      <c r="F52" s="114"/>
      <c r="G52" s="116" t="s">
        <v>45</v>
      </c>
      <c r="H52" s="116" t="s">
        <v>35</v>
      </c>
      <c r="I52" s="117">
        <v>10450</v>
      </c>
      <c r="J52" s="118"/>
    </row>
    <row r="53" spans="1:10" ht="27.75" customHeight="1">
      <c r="A53" s="112" t="s">
        <v>46</v>
      </c>
      <c r="B53" s="113"/>
      <c r="C53" s="113"/>
      <c r="D53" s="114"/>
      <c r="E53" s="114"/>
      <c r="F53" s="114"/>
      <c r="G53" s="116" t="s">
        <v>45</v>
      </c>
      <c r="H53" s="116" t="s">
        <v>35</v>
      </c>
      <c r="I53" s="121">
        <v>2688</v>
      </c>
      <c r="J53" s="122"/>
    </row>
    <row r="54" spans="1:10" ht="28.5" customHeight="1">
      <c r="A54" s="112" t="s">
        <v>47</v>
      </c>
      <c r="B54" s="113"/>
      <c r="C54" s="113"/>
      <c r="D54" s="114"/>
      <c r="E54" s="114"/>
      <c r="F54" s="114"/>
      <c r="G54" s="116" t="s">
        <v>45</v>
      </c>
      <c r="H54" s="116" t="s">
        <v>35</v>
      </c>
      <c r="I54" s="121">
        <v>2659</v>
      </c>
      <c r="J54" s="122"/>
    </row>
    <row r="55" spans="1:10">
      <c r="A55" s="112" t="s">
        <v>48</v>
      </c>
      <c r="B55" s="113"/>
      <c r="C55" s="113"/>
      <c r="D55" s="114"/>
      <c r="E55" s="114"/>
      <c r="F55" s="114"/>
      <c r="G55" s="116" t="s">
        <v>45</v>
      </c>
      <c r="H55" s="116" t="s">
        <v>49</v>
      </c>
      <c r="I55" s="121">
        <v>5033</v>
      </c>
      <c r="J55" s="122"/>
    </row>
    <row r="56" spans="1:10">
      <c r="A56" s="123" t="s">
        <v>50</v>
      </c>
      <c r="B56" s="124"/>
      <c r="C56" s="124"/>
      <c r="D56" s="124"/>
      <c r="E56" s="124"/>
      <c r="F56" s="125"/>
      <c r="G56" s="116" t="s">
        <v>45</v>
      </c>
      <c r="H56" s="126" t="s">
        <v>35</v>
      </c>
      <c r="I56" s="121">
        <v>3247</v>
      </c>
      <c r="J56" s="122"/>
    </row>
    <row r="57" spans="1:10">
      <c r="A57" s="123" t="s">
        <v>51</v>
      </c>
      <c r="B57" s="124"/>
      <c r="C57" s="124"/>
      <c r="D57" s="124"/>
      <c r="E57" s="124"/>
      <c r="F57" s="125"/>
      <c r="G57" s="116" t="s">
        <v>52</v>
      </c>
      <c r="H57" s="126" t="s">
        <v>53</v>
      </c>
      <c r="I57" s="121">
        <v>10556</v>
      </c>
      <c r="J57" s="122"/>
    </row>
    <row r="58" spans="1:10">
      <c r="A58" s="123" t="s">
        <v>54</v>
      </c>
      <c r="B58" s="124"/>
      <c r="C58" s="124"/>
      <c r="D58" s="124"/>
      <c r="E58" s="124"/>
      <c r="F58" s="125"/>
      <c r="G58" s="116" t="s">
        <v>55</v>
      </c>
      <c r="H58" s="126" t="s">
        <v>36</v>
      </c>
      <c r="I58" s="121">
        <v>5124</v>
      </c>
      <c r="J58" s="122"/>
    </row>
    <row r="59" spans="1:10">
      <c r="A59" s="123" t="s">
        <v>56</v>
      </c>
      <c r="B59" s="124"/>
      <c r="C59" s="124"/>
      <c r="D59" s="124"/>
      <c r="E59" s="124"/>
      <c r="F59" s="125"/>
      <c r="G59" s="116" t="s">
        <v>55</v>
      </c>
      <c r="H59" s="126" t="s">
        <v>57</v>
      </c>
      <c r="I59" s="121">
        <v>1460</v>
      </c>
      <c r="J59" s="122"/>
    </row>
    <row r="60" spans="1:10">
      <c r="A60" s="123" t="s">
        <v>58</v>
      </c>
      <c r="B60" s="124"/>
      <c r="C60" s="124"/>
      <c r="D60" s="124"/>
      <c r="E60" s="124"/>
      <c r="F60" s="125"/>
      <c r="G60" s="116"/>
      <c r="H60" s="126"/>
      <c r="I60" s="121">
        <v>8129</v>
      </c>
      <c r="J60" s="122"/>
    </row>
    <row r="61" spans="1:10">
      <c r="A61" s="123"/>
      <c r="B61" s="124"/>
      <c r="C61" s="124"/>
      <c r="D61" s="124"/>
      <c r="E61" s="124"/>
      <c r="F61" s="125"/>
      <c r="G61" s="116"/>
      <c r="H61" s="126"/>
      <c r="I61" s="121"/>
      <c r="J61" s="122"/>
    </row>
    <row r="62" spans="1:10" ht="15.75" thickBot="1">
      <c r="A62" s="127"/>
      <c r="B62" s="128"/>
      <c r="C62" s="128"/>
      <c r="D62" s="128"/>
      <c r="E62" s="128"/>
      <c r="F62" s="128"/>
      <c r="G62" s="128"/>
      <c r="H62" s="128"/>
      <c r="I62" s="129"/>
      <c r="J62" s="130"/>
    </row>
    <row r="63" spans="1:10" ht="15.75" thickBot="1">
      <c r="A63" s="131" t="s">
        <v>59</v>
      </c>
      <c r="B63" s="132"/>
      <c r="C63" s="132"/>
      <c r="D63" s="133"/>
      <c r="E63" s="133"/>
      <c r="F63" s="133"/>
      <c r="G63" s="134"/>
      <c r="H63" s="134"/>
      <c r="I63" s="135">
        <f>I64</f>
        <v>0</v>
      </c>
      <c r="J63" s="130"/>
    </row>
    <row r="64" spans="1:10" ht="30" customHeight="1">
      <c r="A64" s="136"/>
      <c r="B64" s="137"/>
      <c r="C64" s="137"/>
      <c r="D64" s="138"/>
      <c r="E64" s="138"/>
      <c r="F64" s="138"/>
      <c r="G64" s="139"/>
      <c r="H64" s="139"/>
      <c r="I64" s="140"/>
      <c r="J64" s="141"/>
    </row>
  </sheetData>
  <mergeCells count="60">
    <mergeCell ref="A63:F63"/>
    <mergeCell ref="A64:F64"/>
    <mergeCell ref="A62:I62"/>
    <mergeCell ref="A58:F58"/>
    <mergeCell ref="A59:F59"/>
    <mergeCell ref="A60:F60"/>
    <mergeCell ref="A61:F61"/>
    <mergeCell ref="A53:F53"/>
    <mergeCell ref="A54:F54"/>
    <mergeCell ref="A55:F55"/>
    <mergeCell ref="A56:F56"/>
    <mergeCell ref="A57:F57"/>
    <mergeCell ref="A48:F48"/>
    <mergeCell ref="A49:F49"/>
    <mergeCell ref="A50:F50"/>
    <mergeCell ref="A51:F51"/>
    <mergeCell ref="A52:F52"/>
    <mergeCell ref="A41:B41"/>
    <mergeCell ref="A42:I44"/>
    <mergeCell ref="A45:F45"/>
    <mergeCell ref="A46:F46"/>
    <mergeCell ref="A47:F47"/>
    <mergeCell ref="A36:B36"/>
    <mergeCell ref="A37:B37"/>
    <mergeCell ref="A38:B38"/>
    <mergeCell ref="A39:B39"/>
    <mergeCell ref="A40:B40"/>
    <mergeCell ref="A8:I8"/>
    <mergeCell ref="A23:B23"/>
    <mergeCell ref="A27:B27"/>
    <mergeCell ref="A29:I29"/>
    <mergeCell ref="A35:B35"/>
    <mergeCell ref="A31:B31"/>
    <mergeCell ref="A32:B32"/>
    <mergeCell ref="A33:B33"/>
    <mergeCell ref="A34:B34"/>
    <mergeCell ref="A26:B26"/>
    <mergeCell ref="A28:B28"/>
    <mergeCell ref="A30:B30"/>
    <mergeCell ref="A24:B24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11:B11"/>
    <mergeCell ref="A3:I3"/>
    <mergeCell ref="A7:B7"/>
    <mergeCell ref="A9:B9"/>
    <mergeCell ref="A10:B10"/>
    <mergeCell ref="A4:I4"/>
    <mergeCell ref="A5:I5"/>
    <mergeCell ref="A6:B6"/>
    <mergeCell ref="K6:L6"/>
  </mergeCells>
  <pageMargins left="0.7" right="0.7" top="0.75" bottom="0.75" header="0.3" footer="0.3"/>
  <pageSetup paperSize="9"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15" sqref="B1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RePack by Diakov</cp:lastModifiedBy>
  <dcterms:created xsi:type="dcterms:W3CDTF">2020-05-14T06:20:18Z</dcterms:created>
  <dcterms:modified xsi:type="dcterms:W3CDTF">2022-06-24T09:04:38Z</dcterms:modified>
</cp:coreProperties>
</file>