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F38" i="1" l="1"/>
  <c r="E36" i="1"/>
  <c r="E35" i="1"/>
  <c r="E34" i="1"/>
  <c r="E33" i="1"/>
  <c r="E32" i="1"/>
  <c r="E31" i="1"/>
  <c r="E30" i="1"/>
  <c r="E29" i="1"/>
  <c r="E28" i="1"/>
  <c r="E27" i="1"/>
  <c r="E26" i="1"/>
  <c r="E21" i="1"/>
  <c r="E20" i="1"/>
  <c r="F16" i="1"/>
  <c r="F15" i="1"/>
  <c r="F14" i="1"/>
  <c r="F13" i="1"/>
  <c r="F11" i="1"/>
  <c r="F10" i="1"/>
  <c r="F9" i="1"/>
  <c r="F7" i="1"/>
  <c r="F6" i="1"/>
  <c r="F17" i="1" s="1"/>
</calcChain>
</file>

<file path=xl/sharedStrings.xml><?xml version="1.0" encoding="utf-8"?>
<sst xmlns="http://schemas.openxmlformats.org/spreadsheetml/2006/main" count="109" uniqueCount="68">
  <si>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</si>
  <si>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</si>
  <si>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</si>
  <si>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</si>
  <si>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</si>
  <si>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- 3377,70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</si>
  <si>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</si>
  <si>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</si>
  <si>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</si>
  <si>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-31.07.2018г - 3,25                    с 01.08.2018г  - 31.12.2018г - 3,27</t>
  </si>
  <si>
    <t>Аварийно-диспетчерская служба</t>
  </si>
  <si>
    <t>с 01.01.2018г -31.07.2018г - 1,88                    с 01.08.2018г  - 31.12.2018г - 1,89</t>
  </si>
  <si>
    <t xml:space="preserve">Уборка лестничных клеток -  360,5 кв.м.                                         </t>
  </si>
  <si>
    <t xml:space="preserve">ежедневно    </t>
  </si>
  <si>
    <t>с 01.01.2018г -31.07.2018г - 2,25                    с 01.08.2018г  - 31.12.2018г - 2,73</t>
  </si>
  <si>
    <t>Содержание придомовой территории 1 класса - 579 кв.м., газоны - 1322 кв.м.</t>
  </si>
  <si>
    <t>6 раз в неделю</t>
  </si>
  <si>
    <t>с 01.01.2018г -31.07.2018г - 2,42                   с 01.08.2018г  - 31.12.2018г - 2,94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</si>
  <si>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</si>
  <si>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</si>
  <si>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</si>
  <si>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руб./ м2</t>
  </si>
  <si>
    <t xml:space="preserve">Промывка, опрессовка системы отопления </t>
  </si>
  <si>
    <t>1 раз перед началом отопительного сезона</t>
  </si>
  <si>
    <t xml:space="preserve">ОДН на водоснабжение  </t>
  </si>
  <si>
    <t xml:space="preserve">ОДН на водоотведение </t>
  </si>
  <si>
    <t xml:space="preserve">ОДН на электроснабжение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</si>
  <si>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</si>
  <si>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</si>
  <si>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</si>
  <si>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</si>
  <si>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</si>
  <si>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</si>
  <si>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системы канализации диам. 50 мм (лежневки) в подвальном помещнении  подъезда № 5  (кв. №№ 63,66,69,72,75)</t>
  </si>
  <si>
    <t>январь 2018г</t>
  </si>
  <si>
    <t>м.п.</t>
  </si>
  <si>
    <t xml:space="preserve">Частичная замена стояков  системы канализации диам. 100 мм  в подвальных помещнениях  подъезда №№ 2,3,4,5  </t>
  </si>
  <si>
    <t>февраль 2018г</t>
  </si>
  <si>
    <t>Очистка придомовой территории отснега и наледи трактором (январь 2018г.)</t>
  </si>
  <si>
    <t>час</t>
  </si>
  <si>
    <t>Очистка придомовой территории отснега и наледи трактором (февраль 2018г.)</t>
  </si>
  <si>
    <t>Очистка придомовой территории отснега и наледи трактором (апрель 2018г.)</t>
  </si>
  <si>
    <t>апрель 2018г</t>
  </si>
  <si>
    <t>Заполнение пустот кирпичных наружных стен фасада монтажной пеной в кв. № 31</t>
  </si>
  <si>
    <t>июнь 2018г</t>
  </si>
  <si>
    <t>кв.м.</t>
  </si>
  <si>
    <t>Ведение банковского счета по кап. ремонту за 2015-2017гг.</t>
  </si>
  <si>
    <t>шт</t>
  </si>
  <si>
    <t>Обработка фасада универсальной проникающей гидроизоляцией по кирпичной кладке кв. № 31</t>
  </si>
  <si>
    <t>июль 2018г</t>
  </si>
  <si>
    <t>Проверка прибора учета тепловой энергии (снятие прибора учета, сдача их на поверку в специализированную организацию на поверку, монтаж прибора учетатепловой энергии ООО "Петербургтеплоэнерго"</t>
  </si>
  <si>
    <t>сентябрь 2018г.</t>
  </si>
  <si>
    <t>Замена доводчика, под. № 5</t>
  </si>
  <si>
    <t>октябрь 2018г.</t>
  </si>
  <si>
    <t>Ремонт кровли из наплавляемого рулонного материала,воронка слива внутреннего водостока над кв. № 28</t>
  </si>
  <si>
    <t>кв.м</t>
  </si>
  <si>
    <t>Обработка фасада универсальной проникающей гидроизоляцией по кирпичным стенам</t>
  </si>
  <si>
    <t>ноябрь 2018г</t>
  </si>
  <si>
    <t>Ремонт герметизации технического вертикалбного шва фасада между подъездами №№ 2,3</t>
  </si>
  <si>
    <t>декабрь 2018г</t>
  </si>
  <si>
    <t>Замена общедомового прибора учета холодного водоснабжения (водомера) на вводе</t>
  </si>
  <si>
    <t>Демонтаж старого и устройство нового балконного козырька кв. № 75</t>
  </si>
  <si>
    <t>Установка слуховых окон в подвальном помещении</t>
  </si>
  <si>
    <t>Очистка придомовой территории от снега и наледи трактором (январь 2018г.)</t>
  </si>
  <si>
    <t>Итого по ремонту:</t>
  </si>
  <si>
    <t>ОТЧЕТ</t>
  </si>
  <si>
    <t>о выполнении договора управления МКД  № 3 по ул. Центральной , пос. Кааламо,  г. Сортавала за период с 01.01.2018г по 31.12.2018г.</t>
  </si>
  <si>
    <t>Услуги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</si>
</sst>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50;&#1072;&#1072;&#1083;&#1072;&#1084;&#1086;/&#1054;&#1090;&#1095;&#1077;&#1090;%20&#1079;&#1072;%202016&#1075;%20&#1062;&#1077;&#1085;&#1090;&#1088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6г."/>
      <sheetName val="Январь 2017г"/>
      <sheetName val="февраль 2017"/>
      <sheetName val="март 2017"/>
      <sheetName val="апрель 2017"/>
      <sheetName val="май 2017"/>
      <sheetName val="июнь 2017г"/>
      <sheetName val="июль 2017г"/>
      <sheetName val="авг 2017г"/>
      <sheetName val="сент 2017г"/>
      <sheetName val="окт 2017г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г"/>
      <sheetName val="дек 2018г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  <row r="18">
          <cell r="F18">
            <v>14996.988000000001</v>
          </cell>
        </row>
      </sheetData>
      <sheetData sheetId="15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  <row r="18">
          <cell r="F18">
            <v>14996.988000000001</v>
          </cell>
        </row>
      </sheetData>
      <sheetData sheetId="16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  <row r="18">
          <cell r="F18">
            <v>14996.988000000001</v>
          </cell>
        </row>
      </sheetData>
      <sheetData sheetId="17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  <row r="18">
          <cell r="F18">
            <v>14996.988000000001</v>
          </cell>
        </row>
      </sheetData>
      <sheetData sheetId="18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</sheetData>
      <sheetData sheetId="19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743.01</v>
          </cell>
        </row>
        <row r="16">
          <cell r="F16">
            <v>777</v>
          </cell>
        </row>
        <row r="17">
          <cell r="F17">
            <v>1148.3800000000001</v>
          </cell>
        </row>
      </sheetData>
      <sheetData sheetId="20">
        <row r="9">
          <cell r="F9">
            <v>10977.525</v>
          </cell>
        </row>
        <row r="10">
          <cell r="F10">
            <v>6350.0759999999991</v>
          </cell>
        </row>
        <row r="12">
          <cell r="F12">
            <v>8174.0339999999997</v>
          </cell>
        </row>
        <row r="13">
          <cell r="F13">
            <v>439.101</v>
          </cell>
        </row>
        <row r="14">
          <cell r="F14">
            <v>101.33099999999999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1925.2889999999998</v>
          </cell>
        </row>
      </sheetData>
      <sheetData sheetId="21">
        <row r="9">
          <cell r="F9">
            <v>11045.079</v>
          </cell>
        </row>
        <row r="10">
          <cell r="F10">
            <v>6383.8529999999992</v>
          </cell>
        </row>
        <row r="13">
          <cell r="F13">
            <v>9930.4380000000001</v>
          </cell>
        </row>
        <row r="14">
          <cell r="F14">
            <v>439.101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1519.9649999999999</v>
          </cell>
        </row>
      </sheetData>
      <sheetData sheetId="22">
        <row r="9">
          <cell r="F9">
            <v>11045.079</v>
          </cell>
        </row>
        <row r="10">
          <cell r="F10">
            <v>6383.8529999999992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4">
          <cell r="F14">
            <v>641.76299999999992</v>
          </cell>
        </row>
        <row r="15">
          <cell r="F15">
            <v>641.76299999999992</v>
          </cell>
        </row>
        <row r="16">
          <cell r="F16">
            <v>2229.2820000000002</v>
          </cell>
        </row>
      </sheetData>
      <sheetData sheetId="23">
        <row r="9">
          <cell r="F9">
            <v>11045.079</v>
          </cell>
        </row>
        <row r="10">
          <cell r="F10">
            <v>6383.8529999999992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4">
          <cell r="F14">
            <v>574.20900000000006</v>
          </cell>
        </row>
        <row r="15">
          <cell r="F15">
            <v>574.20900000000006</v>
          </cell>
        </row>
        <row r="16">
          <cell r="F16">
            <v>1013.31</v>
          </cell>
        </row>
      </sheetData>
      <sheetData sheetId="24">
        <row r="9">
          <cell r="F9">
            <v>11045.079</v>
          </cell>
        </row>
        <row r="10">
          <cell r="F10">
            <v>6383.8529999999992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4">
          <cell r="F14">
            <v>472.87800000000004</v>
          </cell>
        </row>
        <row r="15">
          <cell r="F15">
            <v>472.87800000000004</v>
          </cell>
        </row>
        <row r="16">
          <cell r="F16">
            <v>709.31699999999989</v>
          </cell>
        </row>
      </sheetData>
      <sheetData sheetId="25">
        <row r="9">
          <cell r="F9">
            <v>11045.079</v>
          </cell>
        </row>
        <row r="10">
          <cell r="F10">
            <v>6383.8529999999992</v>
          </cell>
        </row>
        <row r="12">
          <cell r="F12">
            <v>9930.4380000000001</v>
          </cell>
        </row>
        <row r="13">
          <cell r="F13">
            <v>439.101</v>
          </cell>
        </row>
        <row r="14">
          <cell r="F14">
            <v>742.87</v>
          </cell>
        </row>
        <row r="15">
          <cell r="F15">
            <v>776.86</v>
          </cell>
        </row>
        <row r="16">
          <cell r="F16">
            <v>1148.32</v>
          </cell>
        </row>
        <row r="17">
          <cell r="F17">
            <v>0.56999999999999995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32" workbookViewId="0">
      <selection activeCell="F41" sqref="F4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4" width="9.5546875" bestFit="1" customWidth="1"/>
  </cols>
  <sheetData>
    <row r="1" spans="1:16" x14ac:dyDescent="0.3">
      <c r="A1" s="30" t="s">
        <v>65</v>
      </c>
      <c r="B1" s="30"/>
      <c r="C1" s="30"/>
      <c r="D1" s="30"/>
      <c r="E1" s="30"/>
      <c r="F1" s="30"/>
      <c r="G1" s="30"/>
      <c r="H1" s="30"/>
      <c r="I1" s="30"/>
    </row>
    <row r="2" spans="1:16" ht="30" customHeight="1" x14ac:dyDescent="0.3">
      <c r="A2" s="31" t="s">
        <v>66</v>
      </c>
      <c r="B2" s="31"/>
      <c r="C2" s="31"/>
      <c r="D2" s="31"/>
      <c r="E2" s="31"/>
      <c r="F2" s="31"/>
      <c r="G2" s="31"/>
      <c r="H2" s="31"/>
      <c r="I2" s="31"/>
    </row>
    <row r="4" spans="1:16" ht="110.4" x14ac:dyDescent="0.3">
      <c r="A4" s="1" t="s">
        <v>0</v>
      </c>
      <c r="B4" s="1" t="s">
        <v>1</v>
      </c>
      <c r="C4" s="32" t="s">
        <v>2</v>
      </c>
      <c r="D4" s="33"/>
      <c r="E4" s="1" t="s">
        <v>3</v>
      </c>
      <c r="F4" s="1" t="s">
        <v>4</v>
      </c>
    </row>
    <row r="5" spans="1:16" ht="15" customHeight="1" x14ac:dyDescent="0.3">
      <c r="A5" s="34" t="s">
        <v>5</v>
      </c>
      <c r="B5" s="35"/>
      <c r="C5" s="35"/>
      <c r="D5" s="35"/>
      <c r="E5" s="35"/>
      <c r="F5" s="36"/>
    </row>
    <row r="6" spans="1:16" ht="129.6" x14ac:dyDescent="0.3">
      <c r="A6" s="2" t="s">
        <v>6</v>
      </c>
      <c r="B6" s="3" t="s">
        <v>7</v>
      </c>
      <c r="C6" s="28" t="s">
        <v>8</v>
      </c>
      <c r="D6" s="29"/>
      <c r="E6" s="4" t="s">
        <v>9</v>
      </c>
      <c r="F6" s="5">
        <f>'[1]янв 2018г'!F9+'[1]фев 2018г'!F9+'[1]март 2018г'!F9+'[1]апрель 2018г'!F9+'[1]май 2018г'!F9+'[1]июнь 2018г'!F9+'[1]июль 2018г'!F9+'[1]авг 2018г'!F9+'[1]сент 2018г'!F9+'[1]окт 2018г'!F9+'[1]нояб 2018г'!F9+'[1]дек 2018г'!F9</f>
        <v>132068.06999999998</v>
      </c>
    </row>
    <row r="7" spans="1:16" ht="86.4" x14ac:dyDescent="0.3">
      <c r="A7" s="6" t="s">
        <v>10</v>
      </c>
      <c r="B7" s="3" t="s">
        <v>7</v>
      </c>
      <c r="C7" s="28" t="s">
        <v>8</v>
      </c>
      <c r="D7" s="29"/>
      <c r="E7" s="4" t="s">
        <v>11</v>
      </c>
      <c r="F7" s="7">
        <f>'[1]янв 2018г'!F10+'[1]фев 2018г'!F10+'[1]март 2018г'!F10+'[1]апрель 2018г'!F10+'[1]май 2018г'!F10+'[1]июнь 2018г'!F10+'[1]июль 2018г'!F10+'[1]авг 2018г'!F10+'[1]сент 2018г'!F10+'[1]окт 2018г'!F10+'[1]нояб 2018г'!F10+'[1]дек 2018г'!F10</f>
        <v>76369.797000000006</v>
      </c>
      <c r="L7" s="8"/>
    </row>
    <row r="8" spans="1:16" ht="90.75" customHeight="1" x14ac:dyDescent="0.3">
      <c r="A8" s="9" t="s">
        <v>12</v>
      </c>
      <c r="B8" s="10" t="s">
        <v>13</v>
      </c>
      <c r="C8" s="37" t="s">
        <v>8</v>
      </c>
      <c r="D8" s="38"/>
      <c r="E8" s="4" t="s">
        <v>14</v>
      </c>
      <c r="F8" s="11">
        <v>94001.39</v>
      </c>
      <c r="L8" s="8"/>
      <c r="M8" s="8"/>
      <c r="N8" s="8"/>
      <c r="P8" s="8"/>
    </row>
    <row r="9" spans="1:16" ht="86.4" x14ac:dyDescent="0.3">
      <c r="A9" s="6" t="s">
        <v>15</v>
      </c>
      <c r="B9" s="12" t="s">
        <v>16</v>
      </c>
      <c r="C9" s="28" t="s">
        <v>8</v>
      </c>
      <c r="D9" s="29"/>
      <c r="E9" s="4" t="s">
        <v>17</v>
      </c>
      <c r="F9" s="13">
        <f>'[1]янв 2018г'!F12+'[1]фев 2018г'!F12+'[1]март 2018г'!F12+'[1]апрель 2018г'!F12+'[1]май 2018г'!F12+'[1]июнь 2018г'!F12+'[1]июль 2018г'!F12+'[1]авг 2018г'!F13+'[1]сент 2018г'!F12+'[1]окт 2018г'!F12+'[1]нояб 2018г'!F12+'[1]дек 2018г'!F12</f>
        <v>106870.42799999997</v>
      </c>
      <c r="L9" s="8"/>
    </row>
    <row r="10" spans="1:16" ht="28.8" x14ac:dyDescent="0.3">
      <c r="A10" s="2" t="s">
        <v>18</v>
      </c>
      <c r="B10" s="14" t="s">
        <v>19</v>
      </c>
      <c r="C10" s="28" t="s">
        <v>8</v>
      </c>
      <c r="D10" s="29"/>
      <c r="E10" s="5">
        <v>0.13</v>
      </c>
      <c r="F10" s="5">
        <f>'[1]янв 2018г'!F13+'[1]фев 2018г'!F13+'[1]март 2018г'!F13+'[1]апрель 2018г'!F13+'[1]май 2018г'!F13+'[1]июнь 2018г'!F13+'[1]июль 2018г'!F13+'[1]авг 2018г'!F14+'[1]сент 2018г'!F13+'[1]окт 2018г'!F13+'[1]нояб 2018г'!F13+'[1]дек 2018г'!F13</f>
        <v>5269.2119999999995</v>
      </c>
      <c r="L10" s="8"/>
    </row>
    <row r="11" spans="1:16" ht="43.2" x14ac:dyDescent="0.3">
      <c r="A11" s="2" t="s">
        <v>20</v>
      </c>
      <c r="B11" s="14" t="s">
        <v>19</v>
      </c>
      <c r="C11" s="28" t="s">
        <v>21</v>
      </c>
      <c r="D11" s="39"/>
      <c r="E11" s="5">
        <v>0.03</v>
      </c>
      <c r="F11" s="5">
        <f>'[1]янв 2018г'!F14+'[1]фев 2018г'!F14+'[1]март 2018г'!F14+'[1]апрель 2018г'!F14+'[1]май 2018г'!F14+'[1]июнь 2018г'!F14+'[1]июль 2018г'!F14</f>
        <v>709.31700000000001</v>
      </c>
      <c r="L11" s="8"/>
    </row>
    <row r="12" spans="1:16" ht="57.6" x14ac:dyDescent="0.3">
      <c r="A12" s="6" t="s">
        <v>22</v>
      </c>
      <c r="B12" s="15" t="s">
        <v>23</v>
      </c>
      <c r="C12" s="28" t="s">
        <v>21</v>
      </c>
      <c r="D12" s="39"/>
      <c r="E12" s="5">
        <v>0.05</v>
      </c>
      <c r="F12" s="5">
        <v>2000</v>
      </c>
      <c r="L12" s="8"/>
    </row>
    <row r="13" spans="1:16" x14ac:dyDescent="0.3">
      <c r="A13" s="2" t="s">
        <v>24</v>
      </c>
      <c r="B13" s="14" t="s">
        <v>19</v>
      </c>
      <c r="C13" s="28" t="s">
        <v>21</v>
      </c>
      <c r="D13" s="29"/>
      <c r="E13" s="5">
        <v>0.16</v>
      </c>
      <c r="F13" s="5">
        <f>'[1]янв 2018г'!F15+'[1]фев 2018г'!F15+'[1]март 2018г'!F15+'[1]апрель 2018г'!F15+'[1]май 2018г'!F15+'[1]июнь 2018г'!F15+'[1]июль 2018г'!F15+'[1]авг 2018г'!F16+'[1]сент 2018г'!F14+'[1]окт 2018г'!F14+'[1]нояб 2018г'!F14+'[1]дек 2018г'!F14</f>
        <v>6889.78</v>
      </c>
    </row>
    <row r="14" spans="1:16" ht="17.25" customHeight="1" x14ac:dyDescent="0.3">
      <c r="A14" s="2" t="s">
        <v>25</v>
      </c>
      <c r="B14" s="14" t="s">
        <v>19</v>
      </c>
      <c r="C14" s="28" t="s">
        <v>21</v>
      </c>
      <c r="D14" s="29"/>
      <c r="E14" s="5">
        <v>0.16</v>
      </c>
      <c r="F14" s="5">
        <f>'[1]янв 2018г'!F16+'[1]фев 2018г'!F16+'[1]март 2018г'!F16+'[1]апрель 2018г'!F16+'[1]май 2018г'!F16+'[1]июнь 2018г'!F16+'[1]июль 2018г'!F16+'[1]авг 2018г'!F17+'[1]сент 2018г'!F15+'[1]окт 2018г'!F15+'[1]нояб 2018г'!F15+'[1]дек 2018г'!F15</f>
        <v>7127.7099999999991</v>
      </c>
    </row>
    <row r="15" spans="1:16" x14ac:dyDescent="0.3">
      <c r="A15" s="2" t="s">
        <v>26</v>
      </c>
      <c r="B15" s="14" t="s">
        <v>19</v>
      </c>
      <c r="C15" s="28" t="s">
        <v>21</v>
      </c>
      <c r="D15" s="29"/>
      <c r="E15" s="5">
        <v>0.36</v>
      </c>
      <c r="F15" s="5">
        <f>'[1]янв 2018г'!F17+'[1]фев 2018г'!F17+'[1]март 2018г'!F17+'[1]апрель 2018г'!F17+'[1]май 2018г'!F17+'[1]июнь 2018г'!F17+'[1]июль 2018г'!F17+'[1]авг 2018г'!F18+'[1]сент 2018г'!F16+'[1]окт 2018г'!F16+'[1]нояб 2018г'!F16+'[1]дек 2018г'!F16</f>
        <v>15435.762999999997</v>
      </c>
    </row>
    <row r="16" spans="1:16" x14ac:dyDescent="0.3">
      <c r="A16" s="2" t="s">
        <v>27</v>
      </c>
      <c r="B16" s="15" t="s">
        <v>28</v>
      </c>
      <c r="C16" s="28" t="s">
        <v>29</v>
      </c>
      <c r="D16" s="29"/>
      <c r="E16" s="16">
        <v>545.89</v>
      </c>
      <c r="F16" s="17">
        <f>'[1]янв 2018г'!F18+'[1]фев 2018г'!F18+'[1]март 2018г'!F18+'[1]апрель 2018г'!F18+'[1]дек 2018г'!F17</f>
        <v>59988.522000000004</v>
      </c>
    </row>
    <row r="17" spans="1:12" x14ac:dyDescent="0.3">
      <c r="A17" s="18" t="s">
        <v>30</v>
      </c>
      <c r="B17" s="19"/>
      <c r="C17" s="19"/>
      <c r="D17" s="20"/>
      <c r="E17" s="21"/>
      <c r="F17" s="22">
        <f>F6+F7+F8+F9+F10+F11+F12+F13+F14+F15+F16</f>
        <v>506729.98899999994</v>
      </c>
      <c r="L17" s="8"/>
    </row>
    <row r="18" spans="1:12" x14ac:dyDescent="0.3">
      <c r="A18" s="40" t="s">
        <v>31</v>
      </c>
      <c r="B18" s="40"/>
      <c r="C18" s="40"/>
      <c r="D18" s="40"/>
      <c r="E18" s="40"/>
      <c r="F18" s="40"/>
    </row>
    <row r="19" spans="1:12" ht="110.4" x14ac:dyDescent="0.3">
      <c r="A19" s="1" t="s">
        <v>0</v>
      </c>
      <c r="B19" s="1" t="s">
        <v>1</v>
      </c>
      <c r="C19" s="12" t="s">
        <v>2</v>
      </c>
      <c r="D19" s="23" t="s">
        <v>32</v>
      </c>
      <c r="E19" s="1" t="s">
        <v>3</v>
      </c>
      <c r="F19" s="1" t="s">
        <v>4</v>
      </c>
    </row>
    <row r="20" spans="1:12" ht="86.4" x14ac:dyDescent="0.3">
      <c r="A20" s="24" t="s">
        <v>33</v>
      </c>
      <c r="B20" s="25" t="s">
        <v>34</v>
      </c>
      <c r="C20" s="12" t="s">
        <v>35</v>
      </c>
      <c r="D20" s="12">
        <v>8</v>
      </c>
      <c r="E20" s="13">
        <f>F20/D20</f>
        <v>607.125</v>
      </c>
      <c r="F20" s="13">
        <v>4857</v>
      </c>
    </row>
    <row r="21" spans="1:12" ht="72" x14ac:dyDescent="0.3">
      <c r="A21" s="24" t="s">
        <v>36</v>
      </c>
      <c r="B21" s="25" t="s">
        <v>37</v>
      </c>
      <c r="C21" s="12" t="s">
        <v>35</v>
      </c>
      <c r="D21" s="12">
        <v>9.5</v>
      </c>
      <c r="E21" s="13">
        <f>F21/D21</f>
        <v>1480.421052631579</v>
      </c>
      <c r="F21" s="13">
        <v>14064</v>
      </c>
    </row>
    <row r="22" spans="1:12" ht="43.2" x14ac:dyDescent="0.3">
      <c r="A22" s="24" t="s">
        <v>38</v>
      </c>
      <c r="B22" s="25" t="s">
        <v>34</v>
      </c>
      <c r="C22" s="12" t="s">
        <v>39</v>
      </c>
      <c r="D22" s="12">
        <v>0.16</v>
      </c>
      <c r="E22" s="13">
        <v>1650</v>
      </c>
      <c r="F22" s="13">
        <v>264</v>
      </c>
    </row>
    <row r="23" spans="1:12" ht="43.2" x14ac:dyDescent="0.3">
      <c r="A23" s="24" t="s">
        <v>38</v>
      </c>
      <c r="B23" s="25" t="s">
        <v>34</v>
      </c>
      <c r="C23" s="12" t="s">
        <v>39</v>
      </c>
      <c r="D23" s="12">
        <v>0.28999999999999998</v>
      </c>
      <c r="E23" s="13">
        <v>1650</v>
      </c>
      <c r="F23" s="13">
        <v>474</v>
      </c>
    </row>
    <row r="24" spans="1:12" ht="43.2" x14ac:dyDescent="0.3">
      <c r="A24" s="24" t="s">
        <v>40</v>
      </c>
      <c r="B24" s="25" t="s">
        <v>37</v>
      </c>
      <c r="C24" s="12" t="s">
        <v>39</v>
      </c>
      <c r="D24" s="12">
        <v>0.46</v>
      </c>
      <c r="E24" s="13">
        <v>1650</v>
      </c>
      <c r="F24" s="13">
        <v>759</v>
      </c>
    </row>
    <row r="25" spans="1:12" ht="43.2" x14ac:dyDescent="0.3">
      <c r="A25" s="24" t="s">
        <v>41</v>
      </c>
      <c r="B25" s="25" t="s">
        <v>42</v>
      </c>
      <c r="C25" s="12" t="s">
        <v>39</v>
      </c>
      <c r="D25" s="12">
        <v>0.69</v>
      </c>
      <c r="E25" s="13">
        <v>1650</v>
      </c>
      <c r="F25" s="13">
        <v>1139</v>
      </c>
    </row>
    <row r="26" spans="1:12" ht="43.2" x14ac:dyDescent="0.3">
      <c r="A26" s="24" t="s">
        <v>43</v>
      </c>
      <c r="B26" s="25" t="s">
        <v>44</v>
      </c>
      <c r="C26" s="12" t="s">
        <v>45</v>
      </c>
      <c r="D26" s="12">
        <v>8</v>
      </c>
      <c r="E26" s="13">
        <f t="shared" ref="E26:E36" si="0">F26/D26</f>
        <v>484.25</v>
      </c>
      <c r="F26" s="13">
        <v>3874</v>
      </c>
    </row>
    <row r="27" spans="1:12" ht="28.8" x14ac:dyDescent="0.3">
      <c r="A27" s="24" t="s">
        <v>46</v>
      </c>
      <c r="B27" s="25" t="s">
        <v>44</v>
      </c>
      <c r="C27" s="12" t="s">
        <v>47</v>
      </c>
      <c r="D27" s="12">
        <v>1</v>
      </c>
      <c r="E27" s="13">
        <f t="shared" si="0"/>
        <v>5050</v>
      </c>
      <c r="F27" s="13">
        <v>5050</v>
      </c>
    </row>
    <row r="28" spans="1:12" ht="65.25" customHeight="1" x14ac:dyDescent="0.3">
      <c r="A28" s="24" t="s">
        <v>48</v>
      </c>
      <c r="B28" s="25" t="s">
        <v>49</v>
      </c>
      <c r="C28" s="12" t="s">
        <v>45</v>
      </c>
      <c r="D28" s="12">
        <v>27.27</v>
      </c>
      <c r="E28" s="13">
        <f t="shared" si="0"/>
        <v>665.67656765676566</v>
      </c>
      <c r="F28" s="13">
        <v>18153</v>
      </c>
    </row>
    <row r="29" spans="1:12" ht="129.6" x14ac:dyDescent="0.3">
      <c r="A29" s="24" t="s">
        <v>50</v>
      </c>
      <c r="B29" s="25" t="s">
        <v>51</v>
      </c>
      <c r="C29" s="12" t="s">
        <v>47</v>
      </c>
      <c r="D29" s="12">
        <v>2</v>
      </c>
      <c r="E29" s="13">
        <f t="shared" si="0"/>
        <v>5069.5</v>
      </c>
      <c r="F29" s="13">
        <v>10139</v>
      </c>
    </row>
    <row r="30" spans="1:12" x14ac:dyDescent="0.3">
      <c r="A30" s="24" t="s">
        <v>52</v>
      </c>
      <c r="B30" s="25" t="s">
        <v>53</v>
      </c>
      <c r="C30" s="12" t="s">
        <v>47</v>
      </c>
      <c r="D30" s="12">
        <v>1</v>
      </c>
      <c r="E30" s="13">
        <f t="shared" si="0"/>
        <v>2921</v>
      </c>
      <c r="F30" s="13">
        <v>2921</v>
      </c>
    </row>
    <row r="31" spans="1:12" ht="72" x14ac:dyDescent="0.3">
      <c r="A31" s="24" t="s">
        <v>54</v>
      </c>
      <c r="B31" s="25" t="s">
        <v>53</v>
      </c>
      <c r="C31" s="12" t="s">
        <v>55</v>
      </c>
      <c r="D31" s="12">
        <v>3.6</v>
      </c>
      <c r="E31" s="13">
        <f t="shared" si="0"/>
        <v>677.22222222222217</v>
      </c>
      <c r="F31" s="13">
        <v>2438</v>
      </c>
    </row>
    <row r="32" spans="1:12" ht="65.25" customHeight="1" x14ac:dyDescent="0.3">
      <c r="A32" s="24" t="s">
        <v>56</v>
      </c>
      <c r="B32" s="25" t="s">
        <v>57</v>
      </c>
      <c r="C32" s="12" t="s">
        <v>45</v>
      </c>
      <c r="D32" s="12">
        <v>83.85</v>
      </c>
      <c r="E32" s="13">
        <f t="shared" si="0"/>
        <v>702.8861061419201</v>
      </c>
      <c r="F32" s="13">
        <v>58937</v>
      </c>
    </row>
    <row r="33" spans="1:12" ht="59.25" customHeight="1" x14ac:dyDescent="0.3">
      <c r="A33" s="24" t="s">
        <v>58</v>
      </c>
      <c r="B33" s="25" t="s">
        <v>59</v>
      </c>
      <c r="C33" s="12" t="s">
        <v>35</v>
      </c>
      <c r="D33" s="12">
        <v>17.2</v>
      </c>
      <c r="E33" s="13">
        <f t="shared" si="0"/>
        <v>583.60465116279067</v>
      </c>
      <c r="F33" s="13">
        <v>10038</v>
      </c>
    </row>
    <row r="34" spans="1:12" ht="57.75" customHeight="1" x14ac:dyDescent="0.3">
      <c r="A34" s="24" t="s">
        <v>60</v>
      </c>
      <c r="B34" s="25" t="s">
        <v>59</v>
      </c>
      <c r="C34" s="12" t="s">
        <v>47</v>
      </c>
      <c r="D34" s="12">
        <v>1</v>
      </c>
      <c r="E34" s="13">
        <f t="shared" si="0"/>
        <v>13846</v>
      </c>
      <c r="F34" s="13">
        <v>13846</v>
      </c>
    </row>
    <row r="35" spans="1:12" ht="51.75" customHeight="1" x14ac:dyDescent="0.3">
      <c r="A35" s="24" t="s">
        <v>61</v>
      </c>
      <c r="B35" s="25" t="s">
        <v>59</v>
      </c>
      <c r="C35" s="12" t="s">
        <v>47</v>
      </c>
      <c r="D35" s="12">
        <v>1</v>
      </c>
      <c r="E35" s="13">
        <f t="shared" si="0"/>
        <v>27586</v>
      </c>
      <c r="F35" s="13">
        <v>27586</v>
      </c>
    </row>
    <row r="36" spans="1:12" ht="30.75" customHeight="1" x14ac:dyDescent="0.3">
      <c r="A36" s="24" t="s">
        <v>62</v>
      </c>
      <c r="B36" s="25" t="s">
        <v>59</v>
      </c>
      <c r="C36" s="12" t="s">
        <v>47</v>
      </c>
      <c r="D36" s="12">
        <v>6</v>
      </c>
      <c r="E36" s="13">
        <f t="shared" si="0"/>
        <v>3106.3333333333335</v>
      </c>
      <c r="F36" s="13">
        <v>18638</v>
      </c>
    </row>
    <row r="37" spans="1:12" ht="48" customHeight="1" x14ac:dyDescent="0.3">
      <c r="A37" s="24" t="s">
        <v>63</v>
      </c>
      <c r="B37" s="25" t="s">
        <v>59</v>
      </c>
      <c r="C37" s="12" t="s">
        <v>39</v>
      </c>
      <c r="D37" s="12">
        <v>0.60599999999999998</v>
      </c>
      <c r="E37" s="13">
        <v>1650</v>
      </c>
      <c r="F37" s="13">
        <v>1000</v>
      </c>
    </row>
    <row r="38" spans="1:12" x14ac:dyDescent="0.3">
      <c r="A38" s="26" t="s">
        <v>64</v>
      </c>
      <c r="B38" s="15"/>
      <c r="C38" s="15"/>
      <c r="D38" s="15"/>
      <c r="E38" s="27"/>
      <c r="F38" s="27">
        <f>F20+F21+F22+F23+F24+F25+F26+F27+F28+F29+F30+F31+F32+F33+F34+F35+F36+F37</f>
        <v>194177</v>
      </c>
      <c r="L38" s="8"/>
    </row>
    <row r="39" spans="1:12" x14ac:dyDescent="0.3">
      <c r="A39" s="41" t="s">
        <v>67</v>
      </c>
      <c r="B39" s="42"/>
      <c r="C39" s="42"/>
      <c r="D39" s="42"/>
      <c r="E39" s="42"/>
      <c r="F39" s="43">
        <v>91197.97</v>
      </c>
    </row>
    <row r="41" spans="1:12" x14ac:dyDescent="0.3">
      <c r="F41" s="8"/>
    </row>
  </sheetData>
  <mergeCells count="16">
    <mergeCell ref="C14:D14"/>
    <mergeCell ref="C15:D15"/>
    <mergeCell ref="C16:D16"/>
    <mergeCell ref="A18:F18"/>
    <mergeCell ref="C13:D13"/>
    <mergeCell ref="A1:I1"/>
    <mergeCell ref="A2:I2"/>
    <mergeCell ref="C4:D4"/>
    <mergeCell ref="A5:F5"/>
    <mergeCell ref="C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2019-03-28T11:28:43Z</dcterms:created>
  <dcterms:modified xsi:type="dcterms:W3CDTF">2019-03-29T09:47:35Z</dcterms:modified>
</cp:coreProperties>
</file>