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 2019" sheetId="1" r:id="rId1"/>
  </sheets>
  <calcPr calcId="144525" refMode="R1C1"/>
</workbook>
</file>

<file path=xl/calcChain.xml><?xml version="1.0" encoding="utf-8"?>
<calcChain xmlns="http://schemas.openxmlformats.org/spreadsheetml/2006/main">
  <c r="I35" i="1" l="1"/>
  <c r="H35" i="1"/>
  <c r="I33" i="1"/>
  <c r="G33" i="1"/>
  <c r="E33" i="1"/>
  <c r="G31" i="1"/>
  <c r="E31" i="1"/>
  <c r="D31" i="1"/>
  <c r="C31" i="1"/>
  <c r="I29" i="1"/>
  <c r="H29" i="1"/>
  <c r="J28" i="1"/>
  <c r="K28" i="1" s="1"/>
  <c r="I28" i="1"/>
  <c r="H28" i="1"/>
  <c r="J27" i="1"/>
  <c r="I27" i="1"/>
  <c r="H27" i="1"/>
  <c r="F27" i="1"/>
  <c r="I26" i="1"/>
  <c r="I31" i="1" s="1"/>
  <c r="F26" i="1"/>
  <c r="J25" i="1"/>
  <c r="K25" i="1" s="1"/>
  <c r="G24" i="1"/>
  <c r="F24" i="1"/>
  <c r="J24" i="1" s="1"/>
  <c r="E24" i="1"/>
  <c r="D24" i="1"/>
  <c r="C24" i="1"/>
  <c r="H23" i="1"/>
  <c r="J22" i="1"/>
  <c r="K22" i="1" s="1"/>
  <c r="I22" i="1"/>
  <c r="I24" i="1" s="1"/>
  <c r="H22" i="1"/>
  <c r="J20" i="1"/>
  <c r="G20" i="1"/>
  <c r="G32" i="1" s="1"/>
  <c r="F20" i="1"/>
  <c r="E20" i="1"/>
  <c r="D20" i="1"/>
  <c r="D32" i="1" s="1"/>
  <c r="D37" i="1" s="1"/>
  <c r="C20" i="1"/>
  <c r="K18" i="1"/>
  <c r="I18" i="1"/>
  <c r="H18" i="1"/>
  <c r="K16" i="1"/>
  <c r="I16" i="1"/>
  <c r="H16" i="1"/>
  <c r="K14" i="1"/>
  <c r="I14" i="1"/>
  <c r="H14" i="1"/>
  <c r="K12" i="1"/>
  <c r="I12" i="1"/>
  <c r="H12" i="1"/>
  <c r="K10" i="1"/>
  <c r="I10" i="1"/>
  <c r="H10" i="1"/>
  <c r="K8" i="1"/>
  <c r="I8" i="1"/>
  <c r="H8" i="1"/>
  <c r="K6" i="1"/>
  <c r="I6" i="1"/>
  <c r="H6" i="1"/>
  <c r="H20" i="1" s="1"/>
  <c r="I20" i="1" l="1"/>
  <c r="I32" i="1" s="1"/>
  <c r="I37" i="1" s="1"/>
  <c r="C32" i="1"/>
  <c r="C37" i="1" s="1"/>
  <c r="E32" i="1"/>
  <c r="H24" i="1"/>
  <c r="K27" i="1"/>
  <c r="K20" i="1"/>
  <c r="E37" i="1"/>
  <c r="G37" i="1"/>
  <c r="K24" i="1"/>
  <c r="H26" i="1"/>
  <c r="H31" i="1" s="1"/>
  <c r="H32" i="1" s="1"/>
  <c r="J26" i="1"/>
  <c r="J31" i="1" s="1"/>
  <c r="J32" i="1" s="1"/>
  <c r="J36" i="1" s="1"/>
  <c r="F31" i="1"/>
  <c r="F32" i="1" s="1"/>
  <c r="F37" i="1" s="1"/>
  <c r="H33" i="1"/>
  <c r="H37" i="1" l="1"/>
  <c r="K26" i="1"/>
  <c r="K31" i="1" s="1"/>
  <c r="K32" i="1" s="1"/>
  <c r="K36" i="1" s="1"/>
</calcChain>
</file>

<file path=xl/sharedStrings.xml><?xml version="1.0" encoding="utf-8"?>
<sst xmlns="http://schemas.openxmlformats.org/spreadsheetml/2006/main" count="34" uniqueCount="32">
  <si>
    <t>Информация о состоянии лицевого счета  д.№ 11 по ул. Дружбы народов</t>
  </si>
  <si>
    <t>за период 01.01.2019-31.12.2019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</si>
  <si>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</si>
  <si>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</si>
  <si>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</si>
  <si>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</si>
  <si>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</si>
  <si>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</si>
  <si>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</si>
  <si>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</si>
  <si>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 xml:space="preserve">фактические расходы дома (руб) </t>
  </si>
  <si>
    <t>Убытки УК</t>
  </si>
  <si>
    <t>Обслуживаемая площадь  - 3308,6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</si>
  <si>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</si>
  <si>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</si>
  <si>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</si>
  <si>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</si>
  <si>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</si>
  <si>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</si>
  <si>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</si>
  <si>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</si>
  <si>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</si>
  <si>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Услуги банка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</si>
  <si>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</si>
  <si>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</si>
  <si>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</si>
  <si>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</si>
  <si>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</si>
  <si>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 , всего, в т.ч.</t>
  </si>
  <si>
    <t>ООО "ТТК"</t>
  </si>
  <si>
    <t>ОАО "Ростелеком"</t>
  </si>
  <si>
    <t>ВСЕГО по дому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</si>
</sst>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10"/>
      <color rgb="FF0000FF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rgb="FF0000FF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1" fillId="0" borderId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36" applyNumberFormat="0" applyAlignment="0" applyProtection="0"/>
    <xf numFmtId="0" fontId="16" fillId="23" borderId="37" applyNumberFormat="0" applyAlignment="0" applyProtection="0"/>
    <xf numFmtId="0" fontId="17" fillId="23" borderId="36" applyNumberFormat="0" applyAlignment="0" applyProtection="0"/>
    <xf numFmtId="44" fontId="1" fillId="0" borderId="0" applyFont="0" applyFill="0" applyBorder="0" applyAlignment="0" applyProtection="0"/>
    <xf numFmtId="0" fontId="18" fillId="0" borderId="38" applyNumberFormat="0" applyFill="0" applyAlignment="0" applyProtection="0"/>
    <xf numFmtId="0" fontId="19" fillId="0" borderId="39" applyNumberFormat="0" applyFill="0" applyAlignment="0" applyProtection="0"/>
    <xf numFmtId="0" fontId="20" fillId="0" borderId="4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41" applyNumberFormat="0" applyFill="0" applyAlignment="0" applyProtection="0"/>
    <xf numFmtId="0" fontId="22" fillId="24" borderId="42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" fillId="26" borderId="43" applyNumberFormat="0" applyFont="0" applyAlignment="0" applyProtection="0"/>
    <xf numFmtId="0" fontId="1" fillId="26" borderId="43" applyNumberFormat="0" applyFont="0" applyAlignment="0" applyProtection="0"/>
    <xf numFmtId="0" fontId="27" fillId="0" borderId="44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</cellStyleXfs>
  <cellXfs count="101">
    <xf numFmtId="0" fontId="0" fillId="0" borderId="0" xfId="0"/>
    <xf numFmtId="0" fontId="2" fillId="2" borderId="0" xfId="1" applyFont="1" applyFill="1"/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2" fontId="6" fillId="2" borderId="9" xfId="1" applyNumberFormat="1" applyFont="1" applyFill="1" applyBorder="1" applyAlignment="1">
      <alignment horizontal="center" vertical="center" wrapText="1"/>
    </xf>
    <xf numFmtId="3" fontId="9" fillId="0" borderId="12" xfId="1" applyNumberFormat="1" applyFont="1" applyBorder="1" applyAlignment="1">
      <alignment horizontal="center"/>
    </xf>
    <xf numFmtId="3" fontId="9" fillId="3" borderId="11" xfId="1" applyNumberFormat="1" applyFont="1" applyFill="1" applyBorder="1" applyAlignment="1">
      <alignment horizontal="center"/>
    </xf>
    <xf numFmtId="1" fontId="9" fillId="0" borderId="12" xfId="1" applyNumberFormat="1" applyFont="1" applyBorder="1" applyAlignment="1">
      <alignment horizontal="center"/>
    </xf>
    <xf numFmtId="1" fontId="9" fillId="3" borderId="12" xfId="1" applyNumberFormat="1" applyFont="1" applyFill="1" applyBorder="1" applyAlignment="1">
      <alignment horizontal="center"/>
    </xf>
    <xf numFmtId="2" fontId="9" fillId="0" borderId="11" xfId="1" applyNumberFormat="1" applyFont="1" applyBorder="1" applyAlignment="1">
      <alignment horizontal="center"/>
    </xf>
    <xf numFmtId="3" fontId="9" fillId="2" borderId="9" xfId="1" applyNumberFormat="1" applyFont="1" applyFill="1" applyBorder="1" applyAlignment="1">
      <alignment horizontal="center"/>
    </xf>
    <xf numFmtId="3" fontId="9" fillId="3" borderId="13" xfId="1" applyNumberFormat="1" applyFont="1" applyFill="1" applyBorder="1" applyAlignment="1">
      <alignment horizontal="center"/>
    </xf>
    <xf numFmtId="2" fontId="9" fillId="0" borderId="13" xfId="1" applyNumberFormat="1" applyFont="1" applyBorder="1" applyAlignment="1">
      <alignment horizontal="center"/>
    </xf>
    <xf numFmtId="3" fontId="9" fillId="2" borderId="13" xfId="1" applyNumberFormat="1" applyFont="1" applyFill="1" applyBorder="1" applyAlignment="1">
      <alignment horizontal="center"/>
    </xf>
    <xf numFmtId="1" fontId="9" fillId="0" borderId="9" xfId="1" applyNumberFormat="1" applyFont="1" applyBorder="1" applyAlignment="1">
      <alignment horizontal="center"/>
    </xf>
    <xf numFmtId="3" fontId="9" fillId="2" borderId="11" xfId="1" applyNumberFormat="1" applyFont="1" applyFill="1" applyBorder="1" applyAlignment="1">
      <alignment horizontal="center"/>
    </xf>
    <xf numFmtId="3" fontId="10" fillId="0" borderId="9" xfId="1" applyNumberFormat="1" applyFont="1" applyBorder="1" applyAlignment="1">
      <alignment horizontal="center"/>
    </xf>
    <xf numFmtId="3" fontId="10" fillId="3" borderId="11" xfId="1" applyNumberFormat="1" applyFont="1" applyFill="1" applyBorder="1" applyAlignment="1">
      <alignment horizontal="center"/>
    </xf>
    <xf numFmtId="1" fontId="10" fillId="0" borderId="9" xfId="1" applyNumberFormat="1" applyFont="1" applyBorder="1" applyAlignment="1">
      <alignment horizontal="center"/>
    </xf>
    <xf numFmtId="2" fontId="10" fillId="0" borderId="11" xfId="1" applyNumberFormat="1" applyFont="1" applyBorder="1" applyAlignment="1">
      <alignment horizontal="center"/>
    </xf>
    <xf numFmtId="3" fontId="10" fillId="2" borderId="11" xfId="1" applyNumberFormat="1" applyFont="1" applyFill="1" applyBorder="1" applyAlignment="1">
      <alignment horizontal="center"/>
    </xf>
    <xf numFmtId="3" fontId="10" fillId="0" borderId="13" xfId="1" applyNumberFormat="1" applyFont="1" applyBorder="1" applyAlignment="1">
      <alignment horizontal="center"/>
    </xf>
    <xf numFmtId="3" fontId="9" fillId="0" borderId="9" xfId="1" applyNumberFormat="1" applyFont="1" applyBorder="1" applyAlignment="1">
      <alignment horizontal="center"/>
    </xf>
    <xf numFmtId="3" fontId="9" fillId="0" borderId="11" xfId="1" applyNumberFormat="1" applyFont="1" applyBorder="1" applyAlignment="1">
      <alignment horizontal="center"/>
    </xf>
    <xf numFmtId="3" fontId="9" fillId="3" borderId="9" xfId="1" applyNumberFormat="1" applyFont="1" applyFill="1" applyBorder="1" applyAlignment="1">
      <alignment horizontal="center"/>
    </xf>
    <xf numFmtId="4" fontId="9" fillId="0" borderId="11" xfId="1" applyNumberFormat="1" applyFont="1" applyBorder="1" applyAlignment="1">
      <alignment horizontal="center"/>
    </xf>
    <xf numFmtId="3" fontId="10" fillId="0" borderId="17" xfId="1" applyNumberFormat="1" applyFont="1" applyBorder="1" applyAlignment="1">
      <alignment horizontal="center"/>
    </xf>
    <xf numFmtId="3" fontId="10" fillId="0" borderId="18" xfId="1" applyNumberFormat="1" applyFont="1" applyBorder="1" applyAlignment="1">
      <alignment horizontal="center"/>
    </xf>
    <xf numFmtId="1" fontId="10" fillId="0" borderId="17" xfId="1" applyNumberFormat="1" applyFont="1" applyBorder="1" applyAlignment="1">
      <alignment horizontal="center"/>
    </xf>
    <xf numFmtId="2" fontId="10" fillId="0" borderId="18" xfId="1" applyNumberFormat="1" applyFont="1" applyBorder="1" applyAlignment="1">
      <alignment horizontal="center"/>
    </xf>
    <xf numFmtId="3" fontId="3" fillId="4" borderId="19" xfId="1" applyNumberFormat="1" applyFont="1" applyFill="1" applyBorder="1" applyAlignment="1">
      <alignment horizontal="center"/>
    </xf>
    <xf numFmtId="3" fontId="3" fillId="2" borderId="19" xfId="1" applyNumberFormat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3" fontId="3" fillId="3" borderId="5" xfId="1" applyNumberFormat="1" applyFont="1" applyFill="1" applyBorder="1" applyAlignment="1">
      <alignment horizontal="center"/>
    </xf>
    <xf numFmtId="3" fontId="3" fillId="3" borderId="21" xfId="1" applyNumberFormat="1" applyFont="1" applyFill="1" applyBorder="1" applyAlignment="1">
      <alignment horizontal="center"/>
    </xf>
    <xf numFmtId="3" fontId="3" fillId="2" borderId="21" xfId="1" applyNumberFormat="1" applyFont="1" applyFill="1" applyBorder="1" applyAlignment="1">
      <alignment horizontal="center"/>
    </xf>
    <xf numFmtId="4" fontId="9" fillId="0" borderId="9" xfId="1" applyNumberFormat="1" applyFont="1" applyBorder="1" applyAlignment="1">
      <alignment horizontal="center"/>
    </xf>
    <xf numFmtId="2" fontId="9" fillId="0" borderId="0" xfId="1" applyNumberFormat="1" applyFont="1"/>
    <xf numFmtId="0" fontId="9" fillId="0" borderId="0" xfId="1" applyFont="1"/>
    <xf numFmtId="3" fontId="3" fillId="4" borderId="9" xfId="1" applyNumberFormat="1" applyFont="1" applyFill="1" applyBorder="1" applyAlignment="1">
      <alignment horizontal="center"/>
    </xf>
    <xf numFmtId="3" fontId="9" fillId="0" borderId="2" xfId="1" applyNumberFormat="1" applyFont="1" applyBorder="1" applyAlignment="1">
      <alignment horizontal="center"/>
    </xf>
    <xf numFmtId="3" fontId="9" fillId="3" borderId="27" xfId="1" applyNumberFormat="1" applyFont="1" applyFill="1" applyBorder="1" applyAlignment="1">
      <alignment horizontal="center"/>
    </xf>
    <xf numFmtId="3" fontId="9" fillId="0" borderId="27" xfId="1" applyNumberFormat="1" applyFont="1" applyBorder="1" applyAlignment="1">
      <alignment horizontal="center"/>
    </xf>
    <xf numFmtId="4" fontId="9" fillId="0" borderId="28" xfId="1" applyNumberFormat="1" applyFont="1" applyBorder="1" applyAlignment="1">
      <alignment horizontal="center"/>
    </xf>
    <xf numFmtId="3" fontId="10" fillId="0" borderId="30" xfId="1" applyNumberFormat="1" applyFont="1" applyBorder="1" applyAlignment="1">
      <alignment horizontal="center"/>
    </xf>
    <xf numFmtId="3" fontId="9" fillId="0" borderId="30" xfId="1" applyNumberFormat="1" applyFont="1" applyBorder="1" applyAlignment="1">
      <alignment horizontal="center"/>
    </xf>
    <xf numFmtId="3" fontId="10" fillId="0" borderId="31" xfId="1" applyNumberFormat="1" applyFont="1" applyBorder="1" applyAlignment="1">
      <alignment horizontal="center"/>
    </xf>
    <xf numFmtId="3" fontId="10" fillId="2" borderId="31" xfId="1" applyNumberFormat="1" applyFont="1" applyFill="1" applyBorder="1" applyAlignment="1">
      <alignment horizontal="center"/>
    </xf>
    <xf numFmtId="3" fontId="3" fillId="4" borderId="33" xfId="1" applyNumberFormat="1" applyFont="1" applyFill="1" applyBorder="1" applyAlignment="1">
      <alignment horizontal="center"/>
    </xf>
    <xf numFmtId="3" fontId="0" fillId="0" borderId="0" xfId="0" applyNumberFormat="1"/>
    <xf numFmtId="0" fontId="11" fillId="0" borderId="0" xfId="0" applyFont="1"/>
    <xf numFmtId="0" fontId="12" fillId="2" borderId="0" xfId="0" applyFont="1" applyFill="1"/>
    <xf numFmtId="0" fontId="3" fillId="4" borderId="19" xfId="1" applyFont="1" applyFill="1" applyBorder="1" applyAlignment="1">
      <alignment horizontal="left"/>
    </xf>
    <xf numFmtId="0" fontId="3" fillId="4" borderId="20" xfId="1" applyFont="1" applyFill="1" applyBorder="1" applyAlignment="1">
      <alignment horizontal="left"/>
    </xf>
    <xf numFmtId="0" fontId="9" fillId="3" borderId="34" xfId="1" applyFont="1" applyFill="1" applyBorder="1" applyAlignment="1">
      <alignment horizontal="center" wrapText="1"/>
    </xf>
    <xf numFmtId="0" fontId="9" fillId="3" borderId="35" xfId="1" applyFont="1" applyFill="1" applyBorder="1" applyAlignment="1">
      <alignment horizontal="center" wrapText="1"/>
    </xf>
    <xf numFmtId="0" fontId="9" fillId="3" borderId="9" xfId="1" applyFont="1" applyFill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9" fillId="0" borderId="26" xfId="1" applyFont="1" applyBorder="1" applyAlignment="1">
      <alignment horizontal="left" wrapText="1"/>
    </xf>
    <xf numFmtId="0" fontId="9" fillId="0" borderId="27" xfId="1" applyFont="1" applyBorder="1" applyAlignment="1">
      <alignment horizontal="left" wrapText="1"/>
    </xf>
    <xf numFmtId="0" fontId="9" fillId="0" borderId="14" xfId="1" applyFont="1" applyBorder="1" applyAlignment="1">
      <alignment horizontal="left" wrapText="1"/>
    </xf>
    <xf numFmtId="0" fontId="9" fillId="0" borderId="9" xfId="1" applyFont="1" applyBorder="1" applyAlignment="1">
      <alignment horizontal="left" wrapText="1"/>
    </xf>
    <xf numFmtId="0" fontId="9" fillId="0" borderId="14" xfId="1" applyFont="1" applyBorder="1" applyAlignment="1">
      <alignment horizontal="left"/>
    </xf>
    <xf numFmtId="0" fontId="9" fillId="0" borderId="9" xfId="1" applyFont="1" applyBorder="1" applyAlignment="1">
      <alignment horizontal="left"/>
    </xf>
    <xf numFmtId="0" fontId="10" fillId="0" borderId="29" xfId="1" applyFont="1" applyBorder="1" applyAlignment="1">
      <alignment horizontal="left"/>
    </xf>
    <xf numFmtId="0" fontId="10" fillId="0" borderId="30" xfId="1" applyFont="1" applyBorder="1" applyAlignment="1">
      <alignment horizontal="left"/>
    </xf>
    <xf numFmtId="0" fontId="3" fillId="4" borderId="32" xfId="1" applyFont="1" applyFill="1" applyBorder="1" applyAlignment="1">
      <alignment horizontal="center"/>
    </xf>
    <xf numFmtId="0" fontId="3" fillId="4" borderId="33" xfId="1" applyFont="1" applyFill="1" applyBorder="1" applyAlignment="1">
      <alignment horizontal="center"/>
    </xf>
    <xf numFmtId="0" fontId="10" fillId="0" borderId="15" xfId="1" applyFont="1" applyBorder="1" applyAlignment="1">
      <alignment horizontal="left"/>
    </xf>
    <xf numFmtId="0" fontId="10" fillId="0" borderId="16" xfId="1" applyFont="1" applyBorder="1" applyAlignment="1">
      <alignment horizontal="left"/>
    </xf>
    <xf numFmtId="0" fontId="3" fillId="4" borderId="19" xfId="1" applyFont="1" applyFill="1" applyBorder="1" applyAlignment="1">
      <alignment horizontal="center"/>
    </xf>
    <xf numFmtId="0" fontId="3" fillId="4" borderId="20" xfId="1" applyFont="1" applyFill="1" applyBorder="1" applyAlignment="1">
      <alignment horizontal="center"/>
    </xf>
    <xf numFmtId="0" fontId="9" fillId="0" borderId="22" xfId="1" applyFont="1" applyBorder="1" applyAlignment="1">
      <alignment horizontal="left" wrapText="1"/>
    </xf>
    <xf numFmtId="0" fontId="9" fillId="0" borderId="23" xfId="1" applyFon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3" fillId="4" borderId="9" xfId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4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25" xfId="1" applyFont="1" applyBorder="1" applyAlignment="1">
      <alignment horizontal="center"/>
    </xf>
    <xf numFmtId="0" fontId="9" fillId="0" borderId="13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0" fontId="10" fillId="0" borderId="6" xfId="1" applyFont="1" applyBorder="1" applyAlignment="1">
      <alignment horizontal="left"/>
    </xf>
    <xf numFmtId="0" fontId="10" fillId="0" borderId="8" xfId="1" applyFont="1" applyBorder="1" applyAlignment="1">
      <alignment horizontal="left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left"/>
    </xf>
    <xf numFmtId="0" fontId="9" fillId="0" borderId="11" xfId="1" applyFont="1" applyBorder="1" applyAlignment="1">
      <alignment horizontal="left"/>
    </xf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37"/>
  <sheetViews>
    <sheetView tabSelected="1" workbookViewId="0">
      <selection activeCell="M21" sqref="M21"/>
    </sheetView>
  </sheetViews>
  <sheetFormatPr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1" width="19.109375" style="57" hidden="1" customWidth="1"/>
  </cols>
  <sheetData>
    <row r="1" spans="1:11" x14ac:dyDescent="0.3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1"/>
      <c r="K1" s="1"/>
    </row>
    <row r="2" spans="1:11" ht="15" thickBot="1" x14ac:dyDescent="0.3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1"/>
      <c r="K2" s="1"/>
    </row>
    <row r="3" spans="1:11" ht="48.6" thickBot="1" x14ac:dyDescent="0.35">
      <c r="A3" s="92" t="s">
        <v>2</v>
      </c>
      <c r="B3" s="93"/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4" t="s">
        <v>10</v>
      </c>
      <c r="K3" s="4" t="s">
        <v>11</v>
      </c>
    </row>
    <row r="4" spans="1:11" x14ac:dyDescent="0.3">
      <c r="A4" s="94">
        <v>1</v>
      </c>
      <c r="B4" s="95"/>
      <c r="C4" s="5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7">
        <v>8</v>
      </c>
      <c r="J4" s="8">
        <v>8</v>
      </c>
      <c r="K4" s="8">
        <v>8</v>
      </c>
    </row>
    <row r="5" spans="1:11" x14ac:dyDescent="0.3">
      <c r="A5" s="96" t="s">
        <v>12</v>
      </c>
      <c r="B5" s="97"/>
      <c r="C5" s="97"/>
      <c r="D5" s="97"/>
      <c r="E5" s="97"/>
      <c r="F5" s="97"/>
      <c r="G5" s="97"/>
      <c r="H5" s="97"/>
      <c r="I5" s="98"/>
      <c r="J5" s="9"/>
      <c r="K5" s="9"/>
    </row>
    <row r="6" spans="1:11" x14ac:dyDescent="0.3">
      <c r="A6" s="99" t="s">
        <v>13</v>
      </c>
      <c r="B6" s="100"/>
      <c r="C6" s="10">
        <v>929.57000000000698</v>
      </c>
      <c r="D6" s="11">
        <v>107230.5500000001</v>
      </c>
      <c r="E6" s="12">
        <v>490935.48999999987</v>
      </c>
      <c r="F6" s="13">
        <v>490935.5</v>
      </c>
      <c r="G6" s="10">
        <v>478187.32000000007</v>
      </c>
      <c r="H6" s="10">
        <f>C6+E6-F6</f>
        <v>929.55999999988126</v>
      </c>
      <c r="I6" s="14">
        <f>D6+E6-G6</f>
        <v>119978.71999999997</v>
      </c>
      <c r="J6" s="15">
        <v>407805.96</v>
      </c>
      <c r="K6" s="15">
        <f>F6-J6</f>
        <v>83129.539999999979</v>
      </c>
    </row>
    <row r="7" spans="1:11" x14ac:dyDescent="0.3">
      <c r="A7" s="87"/>
      <c r="B7" s="88"/>
      <c r="C7" s="10"/>
      <c r="D7" s="16"/>
      <c r="E7" s="12"/>
      <c r="F7" s="12"/>
      <c r="G7" s="10"/>
      <c r="H7" s="10"/>
      <c r="I7" s="17"/>
      <c r="J7" s="18"/>
      <c r="K7" s="18"/>
    </row>
    <row r="8" spans="1:11" x14ac:dyDescent="0.3">
      <c r="A8" s="87" t="s">
        <v>14</v>
      </c>
      <c r="B8" s="88"/>
      <c r="C8" s="10">
        <v>-26986.209999999992</v>
      </c>
      <c r="D8" s="11">
        <v>50043.630000000005</v>
      </c>
      <c r="E8" s="19">
        <v>201702.20999999996</v>
      </c>
      <c r="F8" s="19">
        <v>95993</v>
      </c>
      <c r="G8" s="10">
        <v>205452.03999999998</v>
      </c>
      <c r="H8" s="10">
        <f>C8+E8-F8</f>
        <v>78722.999999999971</v>
      </c>
      <c r="I8" s="14">
        <f>D8+E8-G8</f>
        <v>46293.799999999988</v>
      </c>
      <c r="J8" s="20">
        <v>89526</v>
      </c>
      <c r="K8" s="15">
        <f>F8-J8</f>
        <v>6467</v>
      </c>
    </row>
    <row r="9" spans="1:11" x14ac:dyDescent="0.3">
      <c r="A9" s="89"/>
      <c r="B9" s="90"/>
      <c r="C9" s="21"/>
      <c r="D9" s="22"/>
      <c r="E9" s="23"/>
      <c r="F9" s="23"/>
      <c r="G9" s="21"/>
      <c r="H9" s="21"/>
      <c r="I9" s="24"/>
      <c r="J9" s="25"/>
      <c r="K9" s="25"/>
    </row>
    <row r="10" spans="1:11" x14ac:dyDescent="0.3">
      <c r="A10" s="68" t="s">
        <v>15</v>
      </c>
      <c r="B10" s="86"/>
      <c r="C10" s="10">
        <v>1323.5999999999913</v>
      </c>
      <c r="D10" s="11">
        <v>0</v>
      </c>
      <c r="E10" s="19"/>
      <c r="F10" s="19"/>
      <c r="G10" s="10"/>
      <c r="H10" s="10">
        <f>C10+E10-F10</f>
        <v>1323.5999999999913</v>
      </c>
      <c r="I10" s="14">
        <f>D10+E10-G10</f>
        <v>0</v>
      </c>
      <c r="J10" s="20"/>
      <c r="K10" s="15">
        <f>F10-J10</f>
        <v>0</v>
      </c>
    </row>
    <row r="11" spans="1:11" x14ac:dyDescent="0.3">
      <c r="A11" s="89"/>
      <c r="B11" s="90"/>
      <c r="C11" s="21"/>
      <c r="D11" s="26"/>
      <c r="E11" s="23"/>
      <c r="F11" s="23"/>
      <c r="G11" s="21"/>
      <c r="H11" s="10"/>
      <c r="I11" s="14"/>
      <c r="J11" s="20"/>
      <c r="K11" s="20"/>
    </row>
    <row r="12" spans="1:11" x14ac:dyDescent="0.3">
      <c r="A12" s="68" t="s">
        <v>16</v>
      </c>
      <c r="B12" s="86"/>
      <c r="C12" s="27">
        <v>-0.48000000003958121</v>
      </c>
      <c r="D12" s="28">
        <v>1740.1599999999999</v>
      </c>
      <c r="E12" s="19">
        <v>13502.6</v>
      </c>
      <c r="F12" s="19">
        <v>13502.6</v>
      </c>
      <c r="G12" s="10">
        <v>13269.660000000002</v>
      </c>
      <c r="H12" s="10">
        <f>C12+E12-F12</f>
        <v>-0.48000000003958121</v>
      </c>
      <c r="I12" s="28">
        <f>D12+E12-G12</f>
        <v>1973.0999999999985</v>
      </c>
      <c r="J12" s="20">
        <v>19812.7</v>
      </c>
      <c r="K12" s="15">
        <f>F12-J12</f>
        <v>-6310.1</v>
      </c>
    </row>
    <row r="13" spans="1:11" x14ac:dyDescent="0.3">
      <c r="A13" s="68"/>
      <c r="B13" s="86"/>
      <c r="C13" s="27"/>
      <c r="D13" s="28"/>
      <c r="E13" s="19"/>
      <c r="F13" s="19"/>
      <c r="G13" s="10"/>
      <c r="H13" s="10"/>
      <c r="I13" s="28"/>
      <c r="J13" s="20"/>
      <c r="K13" s="20"/>
    </row>
    <row r="14" spans="1:11" x14ac:dyDescent="0.3">
      <c r="A14" s="68" t="s">
        <v>17</v>
      </c>
      <c r="B14" s="86"/>
      <c r="C14" s="27">
        <v>-0.48000000003958121</v>
      </c>
      <c r="D14" s="28">
        <v>968.26000000000022</v>
      </c>
      <c r="E14" s="19">
        <v>8803.4500000000007</v>
      </c>
      <c r="F14" s="19">
        <v>8803.4500000000007</v>
      </c>
      <c r="G14" s="10">
        <v>8598.7000000000007</v>
      </c>
      <c r="H14" s="10">
        <f>C14+E14-F14</f>
        <v>-0.48000000003958121</v>
      </c>
      <c r="I14" s="28">
        <f>D14+E14-G14</f>
        <v>1173.0100000000002</v>
      </c>
      <c r="J14" s="20">
        <v>19781</v>
      </c>
      <c r="K14" s="15">
        <f>F14-J14</f>
        <v>-10977.55</v>
      </c>
    </row>
    <row r="15" spans="1:11" x14ac:dyDescent="0.3">
      <c r="A15" s="68"/>
      <c r="B15" s="86"/>
      <c r="C15" s="27"/>
      <c r="D15" s="28"/>
      <c r="E15" s="19"/>
      <c r="F15" s="19"/>
      <c r="G15" s="10"/>
      <c r="H15" s="10"/>
      <c r="I15" s="28"/>
      <c r="J15" s="20"/>
      <c r="K15" s="20"/>
    </row>
    <row r="16" spans="1:11" x14ac:dyDescent="0.3">
      <c r="A16" s="68" t="s">
        <v>18</v>
      </c>
      <c r="B16" s="86"/>
      <c r="C16" s="27">
        <v>-0.48000000003776222</v>
      </c>
      <c r="D16" s="28">
        <v>2968.2899999999991</v>
      </c>
      <c r="E16" s="19">
        <v>21675.969999999998</v>
      </c>
      <c r="F16" s="19">
        <v>21675.97</v>
      </c>
      <c r="G16" s="10">
        <v>20415.09</v>
      </c>
      <c r="H16" s="10">
        <f>C16+E16-F16</f>
        <v>-0.48000000003958121</v>
      </c>
      <c r="I16" s="28">
        <f>D16+E16-G16</f>
        <v>4229.1699999999946</v>
      </c>
      <c r="J16" s="20">
        <v>19015.599999999999</v>
      </c>
      <c r="K16" s="15">
        <f>F16-J16</f>
        <v>2660.3700000000026</v>
      </c>
    </row>
    <row r="17" spans="1:14" x14ac:dyDescent="0.3">
      <c r="A17" s="68"/>
      <c r="B17" s="86"/>
      <c r="C17" s="27"/>
      <c r="D17" s="28"/>
      <c r="E17" s="19"/>
      <c r="F17" s="19"/>
      <c r="G17" s="10"/>
      <c r="H17" s="10"/>
      <c r="I17" s="28"/>
      <c r="J17" s="20"/>
      <c r="K17" s="20"/>
    </row>
    <row r="18" spans="1:14" x14ac:dyDescent="0.3">
      <c r="A18" s="68" t="s">
        <v>19</v>
      </c>
      <c r="B18" s="69"/>
      <c r="C18" s="10">
        <v>0</v>
      </c>
      <c r="D18" s="29">
        <v>14966.880000000056</v>
      </c>
      <c r="E18" s="27"/>
      <c r="F18" s="27"/>
      <c r="G18" s="27">
        <v>796.08</v>
      </c>
      <c r="H18" s="27">
        <f>C18+E18-F18</f>
        <v>0</v>
      </c>
      <c r="I18" s="30">
        <f>D18+E18-G18</f>
        <v>14170.800000000056</v>
      </c>
      <c r="J18" s="20">
        <v>148935.12</v>
      </c>
      <c r="K18" s="15">
        <f>F18-J18</f>
        <v>-148935.12</v>
      </c>
    </row>
    <row r="19" spans="1:14" ht="15" thickBot="1" x14ac:dyDescent="0.35">
      <c r="A19" s="74"/>
      <c r="B19" s="75"/>
      <c r="C19" s="31"/>
      <c r="D19" s="32"/>
      <c r="E19" s="33"/>
      <c r="F19" s="33"/>
      <c r="G19" s="31"/>
      <c r="H19" s="31"/>
      <c r="I19" s="34"/>
      <c r="J19" s="20"/>
      <c r="K19" s="20"/>
    </row>
    <row r="20" spans="1:14" ht="15" thickBot="1" x14ac:dyDescent="0.35">
      <c r="A20" s="76" t="s">
        <v>20</v>
      </c>
      <c r="B20" s="77"/>
      <c r="C20" s="35">
        <f>C6+C8+C10+C12+C14+C16+C18</f>
        <v>-24734.480000000112</v>
      </c>
      <c r="D20" s="35">
        <f t="shared" ref="D20:K20" si="0">D6+D8+D10+D12+D14+D16+D18</f>
        <v>177917.77000000019</v>
      </c>
      <c r="E20" s="35">
        <f t="shared" si="0"/>
        <v>736619.71999999974</v>
      </c>
      <c r="F20" s="35">
        <f t="shared" si="0"/>
        <v>630910.5199999999</v>
      </c>
      <c r="G20" s="35">
        <f t="shared" si="0"/>
        <v>726718.89</v>
      </c>
      <c r="H20" s="35">
        <f t="shared" si="0"/>
        <v>80974.719999999725</v>
      </c>
      <c r="I20" s="35">
        <f t="shared" si="0"/>
        <v>187818.6</v>
      </c>
      <c r="J20" s="36">
        <f t="shared" si="0"/>
        <v>704876.38</v>
      </c>
      <c r="K20" s="36">
        <f t="shared" si="0"/>
        <v>-73965.860000000015</v>
      </c>
    </row>
    <row r="21" spans="1:14" x14ac:dyDescent="0.3">
      <c r="A21" s="37"/>
      <c r="B21" s="38"/>
      <c r="C21" s="39"/>
      <c r="D21" s="39"/>
      <c r="E21" s="39"/>
      <c r="F21" s="39"/>
      <c r="G21" s="39"/>
      <c r="H21" s="39"/>
      <c r="I21" s="40"/>
      <c r="J21" s="41"/>
      <c r="K21" s="41"/>
    </row>
    <row r="22" spans="1:14" ht="29.25" customHeight="1" x14ac:dyDescent="0.3">
      <c r="A22" s="78" t="s">
        <v>21</v>
      </c>
      <c r="B22" s="79"/>
      <c r="C22" s="27">
        <v>940091.44000000006</v>
      </c>
      <c r="D22" s="27">
        <v>51546.930000000051</v>
      </c>
      <c r="E22" s="19">
        <v>313803.00000000006</v>
      </c>
      <c r="F22" s="19"/>
      <c r="G22" s="27">
        <v>309016.31</v>
      </c>
      <c r="H22" s="27">
        <f>C22+E22-F22</f>
        <v>1253894.4400000002</v>
      </c>
      <c r="I22" s="42">
        <f>D22+E22-G22</f>
        <v>56333.620000000112</v>
      </c>
      <c r="J22" s="15">
        <f t="shared" ref="J22:J28" si="1">F22</f>
        <v>0</v>
      </c>
      <c r="K22" s="15">
        <f t="shared" ref="K22:K28" si="2">F22-J22</f>
        <v>0</v>
      </c>
    </row>
    <row r="23" spans="1:14" ht="29.25" customHeight="1" x14ac:dyDescent="0.3">
      <c r="A23" s="78" t="s">
        <v>22</v>
      </c>
      <c r="B23" s="80"/>
      <c r="C23" s="27">
        <v>8260.17</v>
      </c>
      <c r="D23" s="27"/>
      <c r="E23" s="19">
        <v>8340.89</v>
      </c>
      <c r="F23" s="19"/>
      <c r="G23" s="27"/>
      <c r="H23" s="27">
        <f>C23+E23-F23</f>
        <v>16601.059999999998</v>
      </c>
      <c r="I23" s="27"/>
      <c r="J23" s="43"/>
      <c r="K23" s="44"/>
      <c r="L23" s="44"/>
      <c r="M23" s="44"/>
      <c r="N23" s="44"/>
    </row>
    <row r="24" spans="1:14" x14ac:dyDescent="0.3">
      <c r="A24" s="81" t="s">
        <v>20</v>
      </c>
      <c r="B24" s="82"/>
      <c r="C24" s="45">
        <f>C22+C23</f>
        <v>948351.6100000001</v>
      </c>
      <c r="D24" s="45">
        <f t="shared" ref="D24:I24" si="3">D22+D23</f>
        <v>51546.930000000051</v>
      </c>
      <c r="E24" s="45">
        <f t="shared" si="3"/>
        <v>322143.89000000007</v>
      </c>
      <c r="F24" s="45">
        <f t="shared" si="3"/>
        <v>0</v>
      </c>
      <c r="G24" s="45">
        <f t="shared" si="3"/>
        <v>309016.31</v>
      </c>
      <c r="H24" s="45">
        <f t="shared" si="3"/>
        <v>1270495.5000000002</v>
      </c>
      <c r="I24" s="45">
        <f t="shared" si="3"/>
        <v>56333.620000000112</v>
      </c>
      <c r="J24" s="15">
        <f t="shared" si="1"/>
        <v>0</v>
      </c>
      <c r="K24" s="15">
        <f t="shared" si="2"/>
        <v>0</v>
      </c>
    </row>
    <row r="25" spans="1:14" ht="15" thickBot="1" x14ac:dyDescent="0.35">
      <c r="A25" s="83"/>
      <c r="B25" s="84"/>
      <c r="C25" s="84"/>
      <c r="D25" s="84"/>
      <c r="E25" s="84"/>
      <c r="F25" s="84"/>
      <c r="G25" s="84"/>
      <c r="H25" s="84"/>
      <c r="I25" s="85"/>
      <c r="J25" s="15">
        <f t="shared" si="1"/>
        <v>0</v>
      </c>
      <c r="K25" s="15">
        <f t="shared" si="2"/>
        <v>0</v>
      </c>
    </row>
    <row r="26" spans="1:14" x14ac:dyDescent="0.3">
      <c r="A26" s="64" t="s">
        <v>23</v>
      </c>
      <c r="B26" s="65"/>
      <c r="C26" s="46">
        <v>-4819.9699999999721</v>
      </c>
      <c r="D26" s="47">
        <v>30406.190000000002</v>
      </c>
      <c r="E26" s="48">
        <v>-6356.8899999999994</v>
      </c>
      <c r="F26" s="48">
        <f>E26</f>
        <v>-6356.8899999999994</v>
      </c>
      <c r="G26" s="48">
        <v>4526.3900000000003</v>
      </c>
      <c r="H26" s="48">
        <f>C26+E26-F26</f>
        <v>-4819.9699999999721</v>
      </c>
      <c r="I26" s="49">
        <f>D26+E26-G26</f>
        <v>19522.910000000003</v>
      </c>
      <c r="J26" s="20">
        <f t="shared" si="1"/>
        <v>-6356.8899999999994</v>
      </c>
      <c r="K26" s="15">
        <f t="shared" si="2"/>
        <v>0</v>
      </c>
    </row>
    <row r="27" spans="1:14" x14ac:dyDescent="0.3">
      <c r="A27" s="66" t="s">
        <v>24</v>
      </c>
      <c r="B27" s="67"/>
      <c r="C27" s="27">
        <v>-19593.399999999965</v>
      </c>
      <c r="D27" s="29">
        <v>23332.170000000013</v>
      </c>
      <c r="E27" s="27">
        <v>-3520.23</v>
      </c>
      <c r="F27" s="27">
        <f>E27</f>
        <v>-3520.23</v>
      </c>
      <c r="G27" s="27">
        <v>3987.2</v>
      </c>
      <c r="H27" s="27">
        <f>C27+E27-F27</f>
        <v>-19593.399999999965</v>
      </c>
      <c r="I27" s="30">
        <f>D27+E27-G27</f>
        <v>15824.740000000013</v>
      </c>
      <c r="J27" s="20">
        <f t="shared" si="1"/>
        <v>-3520.23</v>
      </c>
      <c r="K27" s="15">
        <f t="shared" si="2"/>
        <v>0</v>
      </c>
    </row>
    <row r="28" spans="1:14" x14ac:dyDescent="0.3">
      <c r="A28" s="68" t="s">
        <v>25</v>
      </c>
      <c r="B28" s="69"/>
      <c r="C28" s="27">
        <v>51.809999999706633</v>
      </c>
      <c r="D28" s="27">
        <v>89593.539999999339</v>
      </c>
      <c r="E28" s="27"/>
      <c r="F28" s="27"/>
      <c r="G28" s="27">
        <v>16558.78</v>
      </c>
      <c r="H28" s="27">
        <f>C28+E28-F28</f>
        <v>51.809999999706633</v>
      </c>
      <c r="I28" s="30">
        <f>D28+E28-G28</f>
        <v>73034.75999999934</v>
      </c>
      <c r="J28" s="20">
        <f t="shared" si="1"/>
        <v>0</v>
      </c>
      <c r="K28" s="15">
        <f t="shared" si="2"/>
        <v>0</v>
      </c>
    </row>
    <row r="29" spans="1:14" x14ac:dyDescent="0.3">
      <c r="A29" s="68" t="s">
        <v>26</v>
      </c>
      <c r="B29" s="69"/>
      <c r="C29" s="10">
        <v>0</v>
      </c>
      <c r="D29" s="29">
        <v>21856.509999999995</v>
      </c>
      <c r="E29" s="27"/>
      <c r="F29" s="27"/>
      <c r="G29" s="27">
        <v>19555.459999999995</v>
      </c>
      <c r="H29" s="27">
        <f>C29+E29-F29</f>
        <v>0</v>
      </c>
      <c r="I29" s="30">
        <f>D29+E29-G29</f>
        <v>2301.0499999999993</v>
      </c>
      <c r="J29" s="20"/>
      <c r="K29" s="15"/>
    </row>
    <row r="30" spans="1:14" ht="15" thickBot="1" x14ac:dyDescent="0.35">
      <c r="A30" s="70"/>
      <c r="B30" s="71"/>
      <c r="C30" s="50"/>
      <c r="D30" s="50"/>
      <c r="E30" s="50"/>
      <c r="F30" s="50"/>
      <c r="G30" s="50"/>
      <c r="H30" s="51"/>
      <c r="I30" s="52"/>
      <c r="J30" s="53"/>
      <c r="K30" s="53"/>
    </row>
    <row r="31" spans="1:14" ht="15" thickBot="1" x14ac:dyDescent="0.35">
      <c r="A31" s="72" t="s">
        <v>20</v>
      </c>
      <c r="B31" s="73"/>
      <c r="C31" s="54">
        <f>C26+C27+C28+C29</f>
        <v>-24361.560000000231</v>
      </c>
      <c r="D31" s="54">
        <f t="shared" ref="D31:K31" si="4">D26+D27+D28+D29</f>
        <v>165188.40999999933</v>
      </c>
      <c r="E31" s="54">
        <f t="shared" si="4"/>
        <v>-9877.119999999999</v>
      </c>
      <c r="F31" s="54">
        <f t="shared" si="4"/>
        <v>-9877.119999999999</v>
      </c>
      <c r="G31" s="54">
        <f t="shared" si="4"/>
        <v>44627.829999999994</v>
      </c>
      <c r="H31" s="54">
        <f t="shared" si="4"/>
        <v>-24361.560000000231</v>
      </c>
      <c r="I31" s="54">
        <f t="shared" si="4"/>
        <v>110683.45999999937</v>
      </c>
      <c r="J31" s="54">
        <f t="shared" si="4"/>
        <v>-9877.119999999999</v>
      </c>
      <c r="K31" s="54">
        <f t="shared" si="4"/>
        <v>0</v>
      </c>
    </row>
    <row r="32" spans="1:14" ht="15" thickBot="1" x14ac:dyDescent="0.35">
      <c r="A32" s="58" t="s">
        <v>27</v>
      </c>
      <c r="B32" s="59"/>
      <c r="C32" s="35">
        <f>C20+C24+C31</f>
        <v>899255.56999999983</v>
      </c>
      <c r="D32" s="35">
        <f t="shared" ref="D32:K32" si="5">D20+D24+D31</f>
        <v>394653.10999999958</v>
      </c>
      <c r="E32" s="35">
        <f t="shared" si="5"/>
        <v>1048886.4899999998</v>
      </c>
      <c r="F32" s="35">
        <f t="shared" si="5"/>
        <v>621033.39999999991</v>
      </c>
      <c r="G32" s="35">
        <f t="shared" si="5"/>
        <v>1080363.03</v>
      </c>
      <c r="H32" s="35">
        <f t="shared" si="5"/>
        <v>1327108.6599999997</v>
      </c>
      <c r="I32" s="35">
        <f t="shared" si="5"/>
        <v>354835.67999999947</v>
      </c>
      <c r="J32" s="35">
        <f t="shared" si="5"/>
        <v>694999.26</v>
      </c>
      <c r="K32" s="35">
        <f t="shared" si="5"/>
        <v>-73965.860000000015</v>
      </c>
      <c r="M32" s="55"/>
    </row>
    <row r="33" spans="1:11" s="56" customFormat="1" ht="60" customHeight="1" x14ac:dyDescent="0.3">
      <c r="A33" s="60" t="s">
        <v>28</v>
      </c>
      <c r="B33" s="61"/>
      <c r="C33" s="29">
        <v>44625</v>
      </c>
      <c r="D33" s="29">
        <v>1500</v>
      </c>
      <c r="E33" s="29">
        <f>E34+E35</f>
        <v>12000</v>
      </c>
      <c r="F33" s="29">
        <v>1563</v>
      </c>
      <c r="G33" s="29">
        <f>G34+G35</f>
        <v>12500</v>
      </c>
      <c r="H33" s="48">
        <f>C33+E33-F33</f>
        <v>55062</v>
      </c>
      <c r="I33" s="29">
        <f>I34+I35</f>
        <v>1000</v>
      </c>
      <c r="J33" s="15"/>
      <c r="K33" s="15"/>
    </row>
    <row r="34" spans="1:11" s="56" customFormat="1" ht="23.25" customHeight="1" x14ac:dyDescent="0.3">
      <c r="A34" s="62" t="s">
        <v>29</v>
      </c>
      <c r="B34" s="63"/>
      <c r="C34" s="29"/>
      <c r="D34" s="29">
        <v>500</v>
      </c>
      <c r="E34" s="29">
        <v>6000</v>
      </c>
      <c r="F34" s="29"/>
      <c r="G34" s="29">
        <v>6000</v>
      </c>
      <c r="H34" s="27"/>
      <c r="I34" s="29">
        <v>500</v>
      </c>
      <c r="J34" s="15"/>
      <c r="K34" s="15"/>
    </row>
    <row r="35" spans="1:11" s="56" customFormat="1" ht="23.25" customHeight="1" thickBot="1" x14ac:dyDescent="0.35">
      <c r="A35" s="62" t="s">
        <v>30</v>
      </c>
      <c r="B35" s="63"/>
      <c r="C35" s="29">
        <v>0</v>
      </c>
      <c r="D35" s="29">
        <v>1000</v>
      </c>
      <c r="E35" s="29">
        <v>6000</v>
      </c>
      <c r="F35" s="29"/>
      <c r="G35" s="29">
        <v>6500</v>
      </c>
      <c r="H35" s="27">
        <f>C35</f>
        <v>0</v>
      </c>
      <c r="I35" s="29">
        <f>D35+E35-G35</f>
        <v>500</v>
      </c>
      <c r="J35" s="15"/>
      <c r="K35" s="15"/>
    </row>
    <row r="36" spans="1:11" ht="23.25" hidden="1" customHeight="1" x14ac:dyDescent="0.3">
      <c r="A36" s="62"/>
      <c r="B36" s="63"/>
      <c r="C36" s="29"/>
      <c r="D36" s="29"/>
      <c r="E36" s="29"/>
      <c r="F36" s="29"/>
      <c r="G36" s="29"/>
      <c r="H36" s="27"/>
      <c r="I36" s="29"/>
      <c r="J36" s="36">
        <f>J32+J33</f>
        <v>694999.26</v>
      </c>
      <c r="K36" s="36">
        <f>K32+K33</f>
        <v>-73965.860000000015</v>
      </c>
    </row>
    <row r="37" spans="1:11" ht="15" thickBot="1" x14ac:dyDescent="0.35">
      <c r="A37" s="58" t="s">
        <v>31</v>
      </c>
      <c r="B37" s="59"/>
      <c r="C37" s="35">
        <f>C33+C32</f>
        <v>943880.56999999983</v>
      </c>
      <c r="D37" s="35">
        <f t="shared" ref="D37:I37" si="6">D33+D32</f>
        <v>396153.10999999958</v>
      </c>
      <c r="E37" s="35">
        <f t="shared" si="6"/>
        <v>1060886.4899999998</v>
      </c>
      <c r="F37" s="35">
        <f t="shared" si="6"/>
        <v>622596.39999999991</v>
      </c>
      <c r="G37" s="35">
        <f t="shared" si="6"/>
        <v>1092863.03</v>
      </c>
      <c r="H37" s="35">
        <f t="shared" si="6"/>
        <v>1382170.6599999997</v>
      </c>
      <c r="I37" s="35">
        <f t="shared" si="6"/>
        <v>355835.67999999947</v>
      </c>
      <c r="J37" s="1"/>
      <c r="K37" s="1"/>
    </row>
  </sheetData>
  <mergeCells count="36">
    <mergeCell ref="A12:B12"/>
    <mergeCell ref="A1:I1"/>
    <mergeCell ref="A2:I2"/>
    <mergeCell ref="A3:B3"/>
    <mergeCell ref="A4:B4"/>
    <mergeCell ref="A5:I5"/>
    <mergeCell ref="A6:B6"/>
    <mergeCell ref="A7:B7"/>
    <mergeCell ref="A8:B8"/>
    <mergeCell ref="A9:B9"/>
    <mergeCell ref="A10:B10"/>
    <mergeCell ref="A11:B11"/>
    <mergeCell ref="A25:I25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2020-05-13T11:29:21Z</dcterms:created>
  <dcterms:modified xsi:type="dcterms:W3CDTF">2020-05-13T12:05:39Z</dcterms:modified>
</cp:coreProperties>
</file>