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20730" windowHeight="9000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65" i="1"/>
  <c r="I43"/>
  <c r="F35"/>
  <c r="E35"/>
  <c r="D35"/>
  <c r="D36" s="1"/>
  <c r="C35"/>
  <c r="I33"/>
  <c r="H33"/>
  <c r="I32"/>
  <c r="H32"/>
  <c r="H31"/>
  <c r="G31"/>
  <c r="I31" s="1"/>
  <c r="H30"/>
  <c r="H35" s="1"/>
  <c r="G30"/>
  <c r="F28"/>
  <c r="D28"/>
  <c r="C28"/>
  <c r="I27"/>
  <c r="H27"/>
  <c r="H26"/>
  <c r="G26"/>
  <c r="G28" s="1"/>
  <c r="E26"/>
  <c r="G24"/>
  <c r="F24"/>
  <c r="E24"/>
  <c r="D24"/>
  <c r="C24"/>
  <c r="I21"/>
  <c r="H21"/>
  <c r="I19"/>
  <c r="H19"/>
  <c r="I17"/>
  <c r="H17"/>
  <c r="I15"/>
  <c r="H15"/>
  <c r="I13"/>
  <c r="H13"/>
  <c r="I11"/>
  <c r="H11"/>
  <c r="I9"/>
  <c r="H9"/>
  <c r="H24" s="1"/>
  <c r="H28" l="1"/>
  <c r="H36" s="1"/>
  <c r="I24"/>
  <c r="C36"/>
  <c r="G35"/>
  <c r="G36" s="1"/>
  <c r="F36"/>
  <c r="I26"/>
  <c r="I28" s="1"/>
  <c r="E36"/>
  <c r="E28"/>
  <c r="I30"/>
  <c r="I35" s="1"/>
  <c r="I36" s="1"/>
</calcChain>
</file>

<file path=xl/sharedStrings.xml><?xml version="1.0" encoding="utf-8"?>
<sst xmlns="http://schemas.openxmlformats.org/spreadsheetml/2006/main" count="91" uniqueCount="70">
  <si>
    <t>Информация о состоянии лицевого счета   д.№ 3 по ул. Центральная  п.Кааламо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</si>
  <si>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</si>
  <si>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</si>
  <si>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</si>
  <si>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</si>
  <si>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</si>
  <si>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</si>
  <si>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</si>
  <si>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</si>
  <si>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</si>
  <si>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- 3456,2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</si>
  <si>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</si>
  <si>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</si>
  <si>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</si>
  <si>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</si>
  <si>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</si>
  <si>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</si>
  <si>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</si>
  <si>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</si>
  <si>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</si>
  <si>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</si>
  <si>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</si>
  <si>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</si>
  <si>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</si>
  <si>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</si>
  <si>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</si>
  <si>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УТВЕРЖДАЮ</t>
  </si>
  <si>
    <t>Директор ООО УК "Эталон" _____________________Н.К.Дмитриева</t>
  </si>
  <si>
    <t>за период 01.01.2021-31.12.2021</t>
  </si>
  <si>
    <t>ТЕКУЩИЙ РЕМОНТ</t>
  </si>
  <si>
    <t>Проверка вентиляционных каналов</t>
  </si>
  <si>
    <t>январь</t>
  </si>
  <si>
    <t>1шт.</t>
  </si>
  <si>
    <t xml:space="preserve">Очистка придомовой территории от снега с использованием спец.техники (трактором) </t>
  </si>
  <si>
    <t>1,08час.</t>
  </si>
  <si>
    <t>Ремонт двери</t>
  </si>
  <si>
    <t>февраль</t>
  </si>
  <si>
    <t>1час.</t>
  </si>
  <si>
    <t>Замена доводчика п.Кааламо, ул.Центральная д.3,п.2,3,5</t>
  </si>
  <si>
    <t>март</t>
  </si>
  <si>
    <t>3шт.</t>
  </si>
  <si>
    <t>Устройство металлического ограждения входа в подвальное помещение подъезда № 5</t>
  </si>
  <si>
    <t>сентябрь</t>
  </si>
  <si>
    <t>3м.п.</t>
  </si>
  <si>
    <t>Восстановление повреждения в цокольной части наружной стены под лоджиями кв.№№ 33,46</t>
  </si>
  <si>
    <t>1,75кв.м.</t>
  </si>
  <si>
    <t>Ремонт приямков с изготовлением деревянных щитов подъезд №№ 3,4</t>
  </si>
  <si>
    <t>4,3кв.м.</t>
  </si>
  <si>
    <t>Ремонт металлического турника на детской площадке п. Кааламо, ул. Центральная д.3</t>
  </si>
  <si>
    <t>октябрь</t>
  </si>
  <si>
    <t>Регулировка доводчика п. Кааламо, ул. Центральная д.3,п.3,5</t>
  </si>
  <si>
    <t>2шт.</t>
  </si>
  <si>
    <t>Заделка трещин в бетонной отмостке, примыкание к цоколю цементным раствором (под.№ 3)</t>
  </si>
  <si>
    <t>5м.п.</t>
  </si>
  <si>
    <t>Ремонт опорной боковой стенки крыльца подъезда № 3</t>
  </si>
  <si>
    <t>2кв.м.</t>
  </si>
  <si>
    <t>Исправление профиля основания придомовой территории отгрохоткой с тыльнйл стороны дома (под.№ 3)</t>
  </si>
  <si>
    <t>12кв.м.</t>
  </si>
  <si>
    <t>Прочистка наружных сетей канализации</t>
  </si>
  <si>
    <t>декабрь</t>
  </si>
  <si>
    <t>2час.</t>
  </si>
  <si>
    <t>Замена доводчиков в подъездах №№ 2,3,5</t>
  </si>
  <si>
    <t>Очистка придомовой территории от снега спец.техникой</t>
  </si>
  <si>
    <t>0,58час.</t>
  </si>
  <si>
    <t>Устройство наружной теплоизоляцией фасада по кирпичным стенам пеноплексом 50мм кв.№№ 40,42,45,60,66</t>
  </si>
  <si>
    <t>208кв.м</t>
  </si>
  <si>
    <t>Штукатурка и окраска фасадными красками обшитых пенополистиролом стен фасада кв.№№ 63,66,69,72</t>
  </si>
  <si>
    <t>200кв.м.</t>
  </si>
  <si>
    <t xml:space="preserve">Материалы </t>
  </si>
  <si>
    <t>КАПИТАЛЬНЫЙ  РЕМОНТ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</si>
</sst>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9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4" applyNumberFormat="0" applyAlignment="0" applyProtection="0"/>
    <xf numFmtId="0" fontId="14" fillId="22" borderId="35" applyNumberFormat="0" applyAlignment="0" applyProtection="0"/>
    <xf numFmtId="0" fontId="15" fillId="22" borderId="34" applyNumberFormat="0" applyAlignment="0" applyProtection="0"/>
    <xf numFmtId="164" fontId="1" fillId="0" borderId="0" applyFont="0" applyFill="0" applyBorder="0" applyAlignment="0" applyProtection="0"/>
    <xf numFmtId="0" fontId="16" fillId="0" borderId="36" applyNumberFormat="0" applyFill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39" applyNumberFormat="0" applyFill="0" applyAlignment="0" applyProtection="0"/>
    <xf numFmtId="0" fontId="20" fillId="23" borderId="40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5" fillId="0" borderId="42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44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3" borderId="11" xfId="1" applyNumberFormat="1" applyFont="1" applyFill="1" applyBorder="1" applyAlignment="1">
      <alignment horizontal="center"/>
    </xf>
    <xf numFmtId="3" fontId="1" fillId="0" borderId="0" xfId="1" applyNumberFormat="1"/>
    <xf numFmtId="3" fontId="9" fillId="0" borderId="2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2" fillId="3" borderId="32" xfId="1" applyNumberFormat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23" xfId="1" applyFont="1" applyBorder="1" applyAlignment="1">
      <alignment horizontal="left" wrapText="1"/>
    </xf>
    <xf numFmtId="0" fontId="9" fillId="0" borderId="24" xfId="1" applyFont="1" applyBorder="1" applyAlignment="1">
      <alignment horizontal="left" wrapText="1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28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2" fillId="3" borderId="31" xfId="1" applyFont="1" applyFill="1" applyBorder="1" applyAlignment="1">
      <alignment horizontal="center"/>
    </xf>
    <xf numFmtId="0" fontId="2" fillId="3" borderId="3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left"/>
    </xf>
    <xf numFmtId="0" fontId="2" fillId="3" borderId="33" xfId="1" applyFont="1" applyFill="1" applyBorder="1" applyAlignment="1">
      <alignment horizontal="left"/>
    </xf>
    <xf numFmtId="0" fontId="2" fillId="3" borderId="2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28" fillId="0" borderId="0" xfId="1" applyFont="1"/>
    <xf numFmtId="0" fontId="28" fillId="0" borderId="0" xfId="1" applyFont="1" applyAlignment="1">
      <alignment horizontal="right"/>
    </xf>
    <xf numFmtId="4" fontId="9" fillId="0" borderId="0" xfId="1" applyNumberFormat="1" applyFont="1"/>
    <xf numFmtId="0" fontId="9" fillId="2" borderId="43" xfId="1" applyFont="1" applyFill="1" applyBorder="1" applyAlignment="1">
      <alignment horizontal="center" wrapText="1"/>
    </xf>
    <xf numFmtId="0" fontId="9" fillId="2" borderId="44" xfId="1" applyFont="1" applyFill="1" applyBorder="1" applyAlignment="1">
      <alignment horizontal="center" wrapText="1"/>
    </xf>
    <xf numFmtId="0" fontId="29" fillId="0" borderId="0" xfId="1" applyFont="1"/>
    <xf numFmtId="0" fontId="30" fillId="0" borderId="0" xfId="0" applyFont="1"/>
    <xf numFmtId="0" fontId="9" fillId="2" borderId="13" xfId="1" applyFont="1" applyFill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2" xfId="1" applyFont="1" applyBorder="1" applyAlignment="1"/>
    <xf numFmtId="0" fontId="31" fillId="26" borderId="21" xfId="1" applyFont="1" applyFill="1" applyBorder="1" applyAlignment="1">
      <alignment wrapText="1"/>
    </xf>
    <xf numFmtId="0" fontId="31" fillId="26" borderId="45" xfId="1" applyFont="1" applyFill="1" applyBorder="1" applyAlignment="1">
      <alignment wrapText="1"/>
    </xf>
    <xf numFmtId="0" fontId="5" fillId="26" borderId="45" xfId="1" applyFont="1" applyFill="1" applyBorder="1" applyAlignment="1"/>
    <xf numFmtId="0" fontId="5" fillId="26" borderId="45" xfId="1" applyFont="1" applyFill="1" applyBorder="1"/>
    <xf numFmtId="0" fontId="5" fillId="26" borderId="2" xfId="1" applyFont="1" applyFill="1" applyBorder="1"/>
    <xf numFmtId="3" fontId="2" fillId="26" borderId="33" xfId="1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wrapText="1"/>
    </xf>
    <xf numFmtId="0" fontId="32" fillId="0" borderId="11" xfId="0" applyFont="1" applyFill="1" applyBorder="1" applyAlignment="1">
      <alignment wrapText="1"/>
    </xf>
    <xf numFmtId="0" fontId="32" fillId="0" borderId="11" xfId="0" applyFont="1" applyBorder="1" applyAlignment="1"/>
    <xf numFmtId="17" fontId="32" fillId="0" borderId="17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" fontId="32" fillId="27" borderId="18" xfId="0" applyNumberFormat="1" applyFont="1" applyFill="1" applyBorder="1" applyAlignment="1">
      <alignment horizontal="center" vertical="center"/>
    </xf>
    <xf numFmtId="0" fontId="33" fillId="0" borderId="0" xfId="0" applyFont="1"/>
    <xf numFmtId="0" fontId="32" fillId="0" borderId="17" xfId="0" applyFont="1" applyBorder="1" applyAlignment="1">
      <alignment horizontal="center" vertical="center" wrapText="1"/>
    </xf>
    <xf numFmtId="3" fontId="32" fillId="2" borderId="18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3" fontId="32" fillId="27" borderId="12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2" fontId="34" fillId="0" borderId="0" xfId="0" applyNumberFormat="1" applyFont="1"/>
    <xf numFmtId="0" fontId="32" fillId="0" borderId="6" xfId="0" applyFont="1" applyFill="1" applyBorder="1" applyAlignment="1">
      <alignment wrapText="1"/>
    </xf>
    <xf numFmtId="0" fontId="32" fillId="0" borderId="7" xfId="0" applyFont="1" applyFill="1" applyBorder="1" applyAlignment="1">
      <alignment wrapText="1"/>
    </xf>
    <xf numFmtId="0" fontId="32" fillId="0" borderId="24" xfId="0" applyFont="1" applyFill="1" applyBorder="1" applyAlignment="1">
      <alignment wrapText="1"/>
    </xf>
    <xf numFmtId="0" fontId="32" fillId="0" borderId="14" xfId="0" applyFont="1" applyFill="1" applyBorder="1" applyAlignment="1">
      <alignment wrapText="1"/>
    </xf>
    <xf numFmtId="0" fontId="32" fillId="0" borderId="13" xfId="0" applyFont="1" applyFill="1" applyBorder="1" applyAlignment="1">
      <alignment wrapText="1"/>
    </xf>
    <xf numFmtId="0" fontId="32" fillId="0" borderId="13" xfId="0" applyFont="1" applyBorder="1" applyAlignment="1"/>
    <xf numFmtId="3" fontId="32" fillId="0" borderId="12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wrapText="1"/>
    </xf>
    <xf numFmtId="0" fontId="32" fillId="0" borderId="7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wrapText="1"/>
    </xf>
    <xf numFmtId="0" fontId="5" fillId="0" borderId="15" xfId="1" applyFont="1" applyFill="1" applyBorder="1" applyAlignment="1">
      <alignment wrapText="1"/>
    </xf>
    <xf numFmtId="0" fontId="5" fillId="0" borderId="25" xfId="1" applyFont="1" applyBorder="1" applyAlignment="1"/>
    <xf numFmtId="0" fontId="5" fillId="0" borderId="16" xfId="1" applyFont="1" applyBorder="1" applyAlignment="1"/>
    <xf numFmtId="2" fontId="5" fillId="0" borderId="0" xfId="1" applyNumberFormat="1" applyFont="1" applyBorder="1"/>
    <xf numFmtId="0" fontId="31" fillId="3" borderId="21" xfId="1" applyFont="1" applyFill="1" applyBorder="1" applyAlignment="1">
      <alignment wrapText="1"/>
    </xf>
    <xf numFmtId="0" fontId="31" fillId="3" borderId="45" xfId="1" applyFont="1" applyFill="1" applyBorder="1" applyAlignment="1">
      <alignment wrapText="1"/>
    </xf>
    <xf numFmtId="0" fontId="5" fillId="3" borderId="45" xfId="1" applyFont="1" applyFill="1" applyBorder="1" applyAlignment="1"/>
    <xf numFmtId="0" fontId="5" fillId="3" borderId="45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wrapText="1"/>
    </xf>
    <xf numFmtId="0" fontId="9" fillId="0" borderId="11" xfId="1" applyFont="1" applyFill="1" applyBorder="1" applyAlignment="1">
      <alignment wrapText="1"/>
    </xf>
    <xf numFmtId="0" fontId="9" fillId="0" borderId="11" xfId="1" applyFont="1" applyBorder="1" applyAlignment="1"/>
    <xf numFmtId="0" fontId="5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" fillId="2" borderId="0" xfId="1" applyFill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66"/>
  <sheetViews>
    <sheetView tabSelected="1" workbookViewId="0">
      <selection activeCell="C67" sqref="C67"/>
    </sheetView>
  </sheetViews>
  <sheetFormatPr defaultRowHeight="15"/>
  <cols>
    <col min="2" max="2" width="11.5703125" customWidth="1"/>
    <col min="3" max="3" width="15.42578125" customWidth="1"/>
    <col min="4" max="4" width="14.85546875" customWidth="1"/>
    <col min="5" max="5" width="16" customWidth="1"/>
    <col min="6" max="6" width="14.85546875" customWidth="1"/>
    <col min="7" max="7" width="13" customWidth="1"/>
    <col min="8" max="8" width="16.5703125" customWidth="1"/>
    <col min="9" max="9" width="17.7109375" customWidth="1"/>
    <col min="10" max="10" width="12.140625" customWidth="1"/>
  </cols>
  <sheetData>
    <row r="1" spans="1:14">
      <c r="A1" s="1"/>
      <c r="B1" s="1"/>
      <c r="C1" s="1"/>
      <c r="D1" s="1"/>
      <c r="E1" s="1"/>
      <c r="F1" s="87"/>
      <c r="G1" s="87"/>
      <c r="H1" s="87"/>
      <c r="I1" s="88" t="s">
        <v>26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87"/>
      <c r="G2" s="87"/>
      <c r="H2" s="87"/>
      <c r="I2" s="88" t="s">
        <v>27</v>
      </c>
      <c r="J2" s="1"/>
      <c r="K2" s="1"/>
      <c r="L2" s="1"/>
      <c r="M2" s="1"/>
      <c r="N2" s="1"/>
    </row>
    <row r="3" spans="1:14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</row>
    <row r="4" spans="1:14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</row>
    <row r="5" spans="1:14" ht="15.75" thickBo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1"/>
      <c r="K5" s="1"/>
      <c r="L5" s="1"/>
      <c r="M5" s="1"/>
      <c r="N5" s="1"/>
    </row>
    <row r="6" spans="1:14" ht="45.75" thickBot="1">
      <c r="A6" s="54" t="s">
        <v>2</v>
      </c>
      <c r="B6" s="55"/>
      <c r="C6" s="46" t="s">
        <v>3</v>
      </c>
      <c r="D6" s="46" t="s">
        <v>4</v>
      </c>
      <c r="E6" s="46" t="s">
        <v>5</v>
      </c>
      <c r="F6" s="46" t="s">
        <v>6</v>
      </c>
      <c r="G6" s="46" t="s">
        <v>7</v>
      </c>
      <c r="H6" s="46" t="s">
        <v>8</v>
      </c>
      <c r="I6" s="2" t="s">
        <v>9</v>
      </c>
      <c r="J6" s="1"/>
      <c r="K6" s="48"/>
      <c r="L6" s="48"/>
      <c r="M6" s="1"/>
      <c r="N6" s="1"/>
    </row>
    <row r="7" spans="1:14">
      <c r="A7" s="49">
        <v>1</v>
      </c>
      <c r="B7" s="50"/>
      <c r="C7" s="3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6"/>
      <c r="K7" s="7"/>
      <c r="L7" s="47"/>
      <c r="M7" s="1"/>
      <c r="N7" s="1"/>
    </row>
    <row r="8" spans="1:14">
      <c r="A8" s="56" t="s">
        <v>10</v>
      </c>
      <c r="B8" s="57"/>
      <c r="C8" s="57"/>
      <c r="D8" s="57"/>
      <c r="E8" s="57"/>
      <c r="F8" s="57"/>
      <c r="G8" s="57"/>
      <c r="H8" s="57"/>
      <c r="I8" s="58"/>
      <c r="J8" s="6"/>
      <c r="K8" s="7"/>
      <c r="L8" s="47"/>
      <c r="M8" s="1"/>
      <c r="N8" s="1"/>
    </row>
    <row r="9" spans="1:14">
      <c r="A9" s="59" t="s">
        <v>11</v>
      </c>
      <c r="B9" s="60"/>
      <c r="C9" s="8">
        <v>-162.5899999999674</v>
      </c>
      <c r="D9" s="9">
        <v>298665.11</v>
      </c>
      <c r="E9" s="10">
        <v>552329.34</v>
      </c>
      <c r="F9" s="11">
        <v>552328.70099999988</v>
      </c>
      <c r="G9" s="8">
        <v>514650.42</v>
      </c>
      <c r="H9" s="8">
        <f>C9+E9-F9</f>
        <v>-161.95099999988452</v>
      </c>
      <c r="I9" s="12">
        <f>D9+E9-G9</f>
        <v>336344.02999999997</v>
      </c>
      <c r="J9" s="13"/>
      <c r="K9" s="14"/>
      <c r="L9" s="14"/>
      <c r="M9" s="14"/>
      <c r="N9" s="14"/>
    </row>
    <row r="10" spans="1:14">
      <c r="A10" s="61"/>
      <c r="B10" s="62"/>
      <c r="C10" s="8"/>
      <c r="D10" s="15"/>
      <c r="E10" s="10"/>
      <c r="F10" s="10"/>
      <c r="G10" s="8"/>
      <c r="H10" s="8"/>
      <c r="I10" s="16"/>
      <c r="J10" s="13"/>
      <c r="K10" s="14"/>
      <c r="L10" s="14"/>
      <c r="M10" s="14"/>
      <c r="N10" s="14"/>
    </row>
    <row r="11" spans="1:14">
      <c r="A11" s="61" t="s">
        <v>12</v>
      </c>
      <c r="B11" s="62"/>
      <c r="C11" s="17">
        <v>694481.64000000013</v>
      </c>
      <c r="D11" s="9">
        <v>303773.60000000021</v>
      </c>
      <c r="E11" s="18">
        <v>621509.85</v>
      </c>
      <c r="F11" s="18">
        <v>1030277</v>
      </c>
      <c r="G11" s="8">
        <v>617549.54999999993</v>
      </c>
      <c r="H11" s="8">
        <f>C11+E11-F11</f>
        <v>285714.49000000022</v>
      </c>
      <c r="I11" s="9">
        <f>D11+E11-G11</f>
        <v>307733.90000000026</v>
      </c>
      <c r="J11" s="13"/>
      <c r="K11" s="89"/>
      <c r="L11" s="89"/>
      <c r="M11" s="19"/>
      <c r="N11" s="19"/>
    </row>
    <row r="12" spans="1:14">
      <c r="A12" s="63"/>
      <c r="B12" s="64"/>
      <c r="C12" s="20"/>
      <c r="D12" s="21"/>
      <c r="E12" s="22"/>
      <c r="F12" s="22"/>
      <c r="G12" s="20"/>
      <c r="H12" s="20"/>
      <c r="I12" s="23"/>
      <c r="J12" s="1"/>
      <c r="K12" s="1"/>
      <c r="L12" s="1"/>
      <c r="M12" s="1"/>
      <c r="N12" s="1"/>
    </row>
    <row r="13" spans="1:14">
      <c r="A13" s="51" t="s">
        <v>13</v>
      </c>
      <c r="B13" s="52"/>
      <c r="C13" s="8">
        <v>5.9999999983119778E-2</v>
      </c>
      <c r="D13" s="9">
        <v>54160.249999999971</v>
      </c>
      <c r="E13" s="18">
        <v>100479.71999999999</v>
      </c>
      <c r="F13" s="18">
        <v>100479.72</v>
      </c>
      <c r="G13" s="8">
        <v>95127.02</v>
      </c>
      <c r="H13" s="8">
        <f>C13+E13-F13</f>
        <v>5.9999999968567863E-2</v>
      </c>
      <c r="I13" s="12">
        <f>D13+E13-G13</f>
        <v>59512.949999999968</v>
      </c>
      <c r="J13" s="1"/>
      <c r="K13" s="1"/>
      <c r="L13" s="1"/>
      <c r="M13" s="1"/>
      <c r="N13" s="1"/>
    </row>
    <row r="14" spans="1:14">
      <c r="A14" s="63"/>
      <c r="B14" s="64"/>
      <c r="C14" s="20"/>
      <c r="D14" s="24"/>
      <c r="E14" s="22"/>
      <c r="F14" s="22"/>
      <c r="G14" s="20"/>
      <c r="H14" s="8"/>
      <c r="I14" s="25"/>
      <c r="J14" s="1"/>
      <c r="K14" s="1"/>
      <c r="L14" s="1"/>
      <c r="M14" s="1"/>
      <c r="N14" s="1"/>
    </row>
    <row r="15" spans="1:14">
      <c r="A15" s="51" t="s">
        <v>14</v>
      </c>
      <c r="B15" s="52"/>
      <c r="C15" s="26">
        <v>-0.48000000003958121</v>
      </c>
      <c r="D15" s="12">
        <v>7224.0500000000029</v>
      </c>
      <c r="E15" s="18">
        <v>13336.71</v>
      </c>
      <c r="F15" s="18">
        <v>13336.71</v>
      </c>
      <c r="G15" s="8">
        <v>14167.570000000002</v>
      </c>
      <c r="H15" s="8">
        <f>C15+E15-F15</f>
        <v>-0.48000000003958121</v>
      </c>
      <c r="I15" s="12">
        <f>D15+E15-G15</f>
        <v>6393.1900000000005</v>
      </c>
    </row>
    <row r="16" spans="1:14">
      <c r="A16" s="51"/>
      <c r="B16" s="52"/>
      <c r="C16" s="26"/>
      <c r="D16" s="12"/>
      <c r="E16" s="18"/>
      <c r="F16" s="18"/>
      <c r="G16" s="8"/>
      <c r="H16" s="8"/>
      <c r="I16" s="12"/>
    </row>
    <row r="17" spans="1:14">
      <c r="A17" s="51" t="s">
        <v>15</v>
      </c>
      <c r="B17" s="52"/>
      <c r="C17" s="26">
        <v>-0.48000000003594323</v>
      </c>
      <c r="D17" s="12">
        <v>6674.9200000000019</v>
      </c>
      <c r="E17" s="18">
        <v>13910.58</v>
      </c>
      <c r="F17" s="18">
        <v>13910.58</v>
      </c>
      <c r="G17" s="8">
        <v>14610.400000000001</v>
      </c>
      <c r="H17" s="8">
        <f>C17+E17-F17</f>
        <v>-0.48000000003594323</v>
      </c>
      <c r="I17" s="12">
        <f>D17+E17-G17</f>
        <v>5975.0999999999985</v>
      </c>
    </row>
    <row r="18" spans="1:14">
      <c r="A18" s="51"/>
      <c r="B18" s="52"/>
      <c r="C18" s="26"/>
      <c r="D18" s="12"/>
      <c r="E18" s="18"/>
      <c r="F18" s="18"/>
      <c r="G18" s="8"/>
      <c r="H18" s="8"/>
      <c r="I18" s="12"/>
    </row>
    <row r="19" spans="1:14">
      <c r="A19" s="51" t="s">
        <v>16</v>
      </c>
      <c r="B19" s="52"/>
      <c r="C19" s="26">
        <v>-0.48000000003958121</v>
      </c>
      <c r="D19" s="12">
        <v>10455.700000000001</v>
      </c>
      <c r="E19" s="18">
        <v>15869.15</v>
      </c>
      <c r="F19" s="18">
        <v>15869.15</v>
      </c>
      <c r="G19" s="8">
        <v>13612.479999999998</v>
      </c>
      <c r="H19" s="8">
        <f>C19+E19-F19</f>
        <v>-0.48000000003958121</v>
      </c>
      <c r="I19" s="12">
        <f>D19+E19-G19</f>
        <v>12712.37</v>
      </c>
    </row>
    <row r="20" spans="1:14">
      <c r="A20" s="51"/>
      <c r="B20" s="52"/>
      <c r="C20" s="26"/>
      <c r="D20" s="12"/>
      <c r="E20" s="18"/>
      <c r="F20" s="18"/>
      <c r="G20" s="8"/>
      <c r="H20" s="8"/>
      <c r="I20" s="12"/>
    </row>
    <row r="21" spans="1:14">
      <c r="A21" s="51" t="s">
        <v>17</v>
      </c>
      <c r="B21" s="67"/>
      <c r="C21" s="8">
        <v>-0.43999999997322448</v>
      </c>
      <c r="D21" s="27">
        <v>39102.930000000029</v>
      </c>
      <c r="E21" s="26"/>
      <c r="F21" s="26"/>
      <c r="G21" s="26">
        <v>542.20000000000005</v>
      </c>
      <c r="H21" s="8">
        <f>C21+E21-F21</f>
        <v>-0.43999999997322448</v>
      </c>
      <c r="I21" s="12">
        <f>D21+E21-G21</f>
        <v>38560.730000000032</v>
      </c>
      <c r="J21" s="1"/>
    </row>
    <row r="22" spans="1:14" ht="15.75" thickBot="1">
      <c r="A22" s="61"/>
      <c r="B22" s="62"/>
      <c r="C22" s="26"/>
      <c r="D22" s="12"/>
      <c r="E22" s="18"/>
      <c r="F22" s="18"/>
      <c r="G22" s="8"/>
      <c r="H22" s="8"/>
      <c r="I22" s="12"/>
      <c r="J22" s="28"/>
      <c r="K22" s="1"/>
      <c r="L22" s="1"/>
      <c r="M22" s="1"/>
      <c r="N22" s="1"/>
    </row>
    <row r="23" spans="1:14" ht="15.75" hidden="1" thickBot="1">
      <c r="A23" s="68"/>
      <c r="B23" s="69"/>
      <c r="C23" s="29"/>
      <c r="D23" s="30"/>
      <c r="E23" s="31"/>
      <c r="F23" s="31"/>
      <c r="G23" s="29"/>
      <c r="H23" s="29"/>
      <c r="I23" s="30"/>
      <c r="J23" s="1"/>
      <c r="K23" s="1"/>
      <c r="L23" s="1"/>
      <c r="M23" s="1"/>
      <c r="N23" s="1"/>
    </row>
    <row r="24" spans="1:14" ht="15.75" thickBot="1">
      <c r="A24" s="70" t="s">
        <v>18</v>
      </c>
      <c r="B24" s="71"/>
      <c r="C24" s="32">
        <f>C9+C11+C13+C15+C17+C19+C21</f>
        <v>694317.23000000021</v>
      </c>
      <c r="D24" s="32">
        <f t="shared" ref="D24:I24" si="0">D9+D11+D13+D15+D17+D19+D21</f>
        <v>720056.56000000029</v>
      </c>
      <c r="E24" s="32">
        <f t="shared" si="0"/>
        <v>1317435.3499999999</v>
      </c>
      <c r="F24" s="32">
        <f t="shared" si="0"/>
        <v>1726201.8609999998</v>
      </c>
      <c r="G24" s="32">
        <f t="shared" si="0"/>
        <v>1270259.6399999999</v>
      </c>
      <c r="H24" s="32">
        <f t="shared" si="0"/>
        <v>285550.71900000016</v>
      </c>
      <c r="I24" s="32">
        <f t="shared" si="0"/>
        <v>767232.27</v>
      </c>
      <c r="J24" s="1"/>
      <c r="K24" s="1"/>
      <c r="L24" s="1"/>
      <c r="M24" s="1"/>
      <c r="N24" s="1"/>
    </row>
    <row r="25" spans="1:14">
      <c r="A25" s="33"/>
      <c r="B25" s="34"/>
      <c r="C25" s="35"/>
      <c r="D25" s="35"/>
      <c r="E25" s="35"/>
      <c r="F25" s="35"/>
      <c r="G25" s="35"/>
      <c r="H25" s="35"/>
      <c r="I25" s="36"/>
      <c r="J25" s="1"/>
      <c r="K25" s="1"/>
      <c r="L25" s="1"/>
      <c r="M25" s="1"/>
      <c r="N25" s="1"/>
    </row>
    <row r="26" spans="1:14" ht="19.5" customHeight="1">
      <c r="A26" s="65" t="s">
        <v>19</v>
      </c>
      <c r="B26" s="66"/>
      <c r="C26" s="26">
        <v>768627.39999999991</v>
      </c>
      <c r="D26" s="26">
        <v>270523.33</v>
      </c>
      <c r="E26" s="26">
        <f>95333.2+241278.87</f>
        <v>336612.07</v>
      </c>
      <c r="F26" s="26"/>
      <c r="G26" s="26">
        <f>95333.04+344312.05</f>
        <v>439645.08999999997</v>
      </c>
      <c r="H26" s="26">
        <f>C26+E26-F26</f>
        <v>1105239.47</v>
      </c>
      <c r="I26" s="26">
        <f>D26+E26-G26</f>
        <v>167490.31000000006</v>
      </c>
      <c r="J26" s="13"/>
      <c r="K26" s="19"/>
      <c r="L26" s="19"/>
      <c r="M26" s="19"/>
      <c r="N26" s="19"/>
    </row>
    <row r="27" spans="1:14" ht="22.5" customHeight="1">
      <c r="A27" s="65" t="s">
        <v>20</v>
      </c>
      <c r="B27" s="66"/>
      <c r="C27" s="26">
        <v>20483.95</v>
      </c>
      <c r="D27" s="26">
        <v>-0.20999999999912689</v>
      </c>
      <c r="E27" s="26">
        <v>7369.9</v>
      </c>
      <c r="F27" s="26"/>
      <c r="G27" s="26">
        <v>7369.69</v>
      </c>
      <c r="H27" s="26">
        <f>C27+E27-F27</f>
        <v>27853.85</v>
      </c>
      <c r="I27" s="26">
        <f>D27+E27-G27</f>
        <v>0</v>
      </c>
      <c r="J27" s="13"/>
      <c r="K27" s="19"/>
      <c r="L27" s="19"/>
      <c r="M27" s="19"/>
      <c r="N27" s="19"/>
    </row>
    <row r="28" spans="1:14">
      <c r="A28" s="78" t="s">
        <v>18</v>
      </c>
      <c r="B28" s="79"/>
      <c r="C28" s="37">
        <f>C26+C27</f>
        <v>789111.34999999986</v>
      </c>
      <c r="D28" s="37">
        <f t="shared" ref="D28:I28" si="1">D26+D27</f>
        <v>270523.12</v>
      </c>
      <c r="E28" s="37">
        <f t="shared" si="1"/>
        <v>343981.97000000003</v>
      </c>
      <c r="F28" s="37">
        <f t="shared" si="1"/>
        <v>0</v>
      </c>
      <c r="G28" s="37">
        <f t="shared" si="1"/>
        <v>447014.77999999997</v>
      </c>
      <c r="H28" s="37">
        <f t="shared" si="1"/>
        <v>1133093.32</v>
      </c>
      <c r="I28" s="37">
        <f t="shared" si="1"/>
        <v>167490.31000000006</v>
      </c>
      <c r="J28" s="38"/>
      <c r="K28" s="1"/>
      <c r="L28" s="1"/>
      <c r="M28" s="1"/>
      <c r="N28" s="1"/>
    </row>
    <row r="29" spans="1:14" ht="15.75" thickBot="1">
      <c r="A29" s="80"/>
      <c r="B29" s="81"/>
      <c r="C29" s="81"/>
      <c r="D29" s="81"/>
      <c r="E29" s="81"/>
      <c r="F29" s="81"/>
      <c r="G29" s="81"/>
      <c r="H29" s="81"/>
      <c r="I29" s="82"/>
      <c r="J29" s="1"/>
    </row>
    <row r="30" spans="1:14">
      <c r="A30" s="83" t="s">
        <v>21</v>
      </c>
      <c r="B30" s="84"/>
      <c r="C30" s="39">
        <v>19926.819999999949</v>
      </c>
      <c r="D30" s="40">
        <v>85989.710000000021</v>
      </c>
      <c r="E30" s="41"/>
      <c r="F30" s="41"/>
      <c r="G30" s="41">
        <f>-210.76+5031.76</f>
        <v>4821</v>
      </c>
      <c r="H30" s="41">
        <f>C30+E30-F30</f>
        <v>19926.819999999949</v>
      </c>
      <c r="I30" s="12">
        <f>D30+E30-G30</f>
        <v>81168.710000000021</v>
      </c>
      <c r="J30" s="1"/>
    </row>
    <row r="31" spans="1:14">
      <c r="A31" s="85" t="s">
        <v>22</v>
      </c>
      <c r="B31" s="86"/>
      <c r="C31" s="26">
        <v>28150.30000000005</v>
      </c>
      <c r="D31" s="27">
        <v>89809.080000000016</v>
      </c>
      <c r="E31" s="26"/>
      <c r="F31" s="26"/>
      <c r="G31" s="26">
        <f>-319.37+4808.77</f>
        <v>4489.4000000000005</v>
      </c>
      <c r="H31" s="8">
        <f>C31+E31-F31</f>
        <v>28150.30000000005</v>
      </c>
      <c r="I31" s="12">
        <f>D31+E31-G31</f>
        <v>85319.680000000022</v>
      </c>
    </row>
    <row r="32" spans="1:14">
      <c r="A32" s="51" t="s">
        <v>23</v>
      </c>
      <c r="B32" s="67"/>
      <c r="C32" s="26">
        <v>-8741.4199999999255</v>
      </c>
      <c r="D32" s="26">
        <v>229582.72000000003</v>
      </c>
      <c r="E32" s="26"/>
      <c r="F32" s="26"/>
      <c r="G32" s="26">
        <v>17030.899999999998</v>
      </c>
      <c r="H32" s="8">
        <f>C32+E32-F32</f>
        <v>-8741.4199999999255</v>
      </c>
      <c r="I32" s="12">
        <f>D32+E32-G32</f>
        <v>212551.82000000004</v>
      </c>
      <c r="J32" s="1"/>
    </row>
    <row r="33" spans="1:14">
      <c r="A33" s="51" t="s">
        <v>24</v>
      </c>
      <c r="B33" s="67"/>
      <c r="C33" s="8">
        <v>0</v>
      </c>
      <c r="D33" s="27">
        <v>-9130.2100000000046</v>
      </c>
      <c r="E33" s="26"/>
      <c r="F33" s="26"/>
      <c r="G33" s="26">
        <v>-10727.310000000001</v>
      </c>
      <c r="H33" s="8">
        <f>C33+E33-F33</f>
        <v>0</v>
      </c>
      <c r="I33" s="12">
        <f>D33+E33-G33</f>
        <v>1597.0999999999967</v>
      </c>
      <c r="J33" s="1"/>
    </row>
    <row r="34" spans="1:14" ht="15.75" thickBot="1">
      <c r="A34" s="72"/>
      <c r="B34" s="73"/>
      <c r="C34" s="42"/>
      <c r="D34" s="42"/>
      <c r="E34" s="42"/>
      <c r="F34" s="42"/>
      <c r="G34" s="42"/>
      <c r="H34" s="43"/>
      <c r="I34" s="44"/>
      <c r="J34" s="1"/>
    </row>
    <row r="35" spans="1:14" ht="15.75" thickBot="1">
      <c r="A35" s="74" t="s">
        <v>18</v>
      </c>
      <c r="B35" s="75"/>
      <c r="C35" s="45">
        <f>C30+C31+C32+C33</f>
        <v>39335.70000000007</v>
      </c>
      <c r="D35" s="45">
        <f t="shared" ref="D35:I35" si="2">D30+D31+D32+D33</f>
        <v>396251.30000000005</v>
      </c>
      <c r="E35" s="45">
        <f t="shared" si="2"/>
        <v>0</v>
      </c>
      <c r="F35" s="45">
        <f t="shared" si="2"/>
        <v>0</v>
      </c>
      <c r="G35" s="45">
        <f t="shared" si="2"/>
        <v>15613.989999999998</v>
      </c>
      <c r="H35" s="45">
        <f t="shared" si="2"/>
        <v>39335.70000000007</v>
      </c>
      <c r="I35" s="45">
        <f t="shared" si="2"/>
        <v>380637.31000000006</v>
      </c>
      <c r="J35" s="1"/>
    </row>
    <row r="36" spans="1:14" ht="15.75" thickBot="1">
      <c r="A36" s="76" t="s">
        <v>25</v>
      </c>
      <c r="B36" s="77"/>
      <c r="C36" s="32">
        <f>C35+C28+C24</f>
        <v>1522764.2800000003</v>
      </c>
      <c r="D36" s="32">
        <f t="shared" ref="D36:I36" si="3">D35+D28+D24</f>
        <v>1386830.9800000004</v>
      </c>
      <c r="E36" s="32">
        <f t="shared" si="3"/>
        <v>1661417.3199999998</v>
      </c>
      <c r="F36" s="32">
        <f t="shared" si="3"/>
        <v>1726201.8609999998</v>
      </c>
      <c r="G36" s="32">
        <f t="shared" si="3"/>
        <v>1732888.41</v>
      </c>
      <c r="H36" s="32">
        <f t="shared" si="3"/>
        <v>1457979.7390000001</v>
      </c>
      <c r="I36" s="32">
        <f t="shared" si="3"/>
        <v>1315359.8900000001</v>
      </c>
      <c r="J36" s="1"/>
    </row>
    <row r="37" spans="1:14" ht="15.75" hidden="1" thickBot="1">
      <c r="A37" s="90"/>
      <c r="B37" s="91"/>
      <c r="C37" s="27"/>
      <c r="D37" s="27"/>
      <c r="E37" s="27"/>
      <c r="F37" s="27"/>
      <c r="G37" s="27"/>
      <c r="H37" s="8"/>
      <c r="I37" s="27"/>
      <c r="J37" s="92"/>
      <c r="K37" s="93"/>
      <c r="L37" s="93"/>
      <c r="M37" s="93"/>
      <c r="N37" s="93"/>
    </row>
    <row r="38" spans="1:14" ht="15.75" hidden="1" thickBot="1">
      <c r="A38" s="94"/>
      <c r="B38" s="95"/>
      <c r="C38" s="27"/>
      <c r="D38" s="27"/>
      <c r="E38" s="27"/>
      <c r="F38" s="27"/>
      <c r="G38" s="27"/>
      <c r="H38" s="26"/>
      <c r="I38" s="27"/>
      <c r="J38" s="92"/>
      <c r="K38" s="93"/>
      <c r="L38" s="93"/>
      <c r="M38" s="93"/>
      <c r="N38" s="93"/>
    </row>
    <row r="39" spans="1:14" ht="15.75" hidden="1" thickBot="1">
      <c r="A39" s="94"/>
      <c r="B39" s="95"/>
      <c r="C39" s="27"/>
      <c r="D39" s="27"/>
      <c r="E39" s="27"/>
      <c r="F39" s="27"/>
      <c r="G39" s="27"/>
      <c r="H39" s="26"/>
      <c r="I39" s="27"/>
      <c r="J39" s="92"/>
      <c r="K39" s="93"/>
      <c r="L39" s="93"/>
      <c r="M39" s="93"/>
      <c r="N39" s="93"/>
    </row>
    <row r="40" spans="1:14" ht="15.75" hidden="1" thickBot="1">
      <c r="A40" s="94"/>
      <c r="B40" s="95"/>
      <c r="C40" s="27"/>
      <c r="D40" s="27"/>
      <c r="E40" s="27"/>
      <c r="F40" s="27"/>
      <c r="G40" s="27"/>
      <c r="H40" s="26"/>
      <c r="I40" s="27"/>
      <c r="J40" s="1"/>
    </row>
    <row r="41" spans="1:14" ht="15.75" thickBot="1">
      <c r="A41" s="76"/>
      <c r="B41" s="77"/>
      <c r="C41" s="32"/>
      <c r="D41" s="32"/>
      <c r="E41" s="32"/>
      <c r="F41" s="32"/>
      <c r="G41" s="32"/>
      <c r="H41" s="32"/>
      <c r="I41" s="32"/>
      <c r="J41" s="1"/>
    </row>
    <row r="42" spans="1:14" ht="15.75" thickBot="1">
      <c r="A42" s="96"/>
      <c r="B42" s="97"/>
      <c r="C42" s="98"/>
      <c r="D42" s="98"/>
      <c r="E42" s="98"/>
      <c r="F42" s="98"/>
      <c r="G42" s="98"/>
      <c r="H42" s="98"/>
      <c r="I42" s="99"/>
      <c r="J42" s="1"/>
    </row>
    <row r="43" spans="1:14" ht="15.75" thickBot="1">
      <c r="A43" s="100" t="s">
        <v>29</v>
      </c>
      <c r="B43" s="101"/>
      <c r="C43" s="101"/>
      <c r="D43" s="102"/>
      <c r="E43" s="102"/>
      <c r="F43" s="102"/>
      <c r="G43" s="103"/>
      <c r="H43" s="104"/>
      <c r="I43" s="105">
        <f>SUM(I44:I63)</f>
        <v>1030277</v>
      </c>
      <c r="J43" s="1"/>
    </row>
    <row r="44" spans="1:14">
      <c r="A44" s="106" t="s">
        <v>30</v>
      </c>
      <c r="B44" s="107"/>
      <c r="C44" s="107"/>
      <c r="D44" s="108"/>
      <c r="E44" s="108"/>
      <c r="F44" s="108"/>
      <c r="G44" s="109" t="s">
        <v>31</v>
      </c>
      <c r="H44" s="110" t="s">
        <v>32</v>
      </c>
      <c r="I44" s="111">
        <v>24750</v>
      </c>
      <c r="J44" s="112"/>
    </row>
    <row r="45" spans="1:14">
      <c r="A45" s="106" t="s">
        <v>33</v>
      </c>
      <c r="B45" s="107"/>
      <c r="C45" s="107"/>
      <c r="D45" s="108"/>
      <c r="E45" s="108"/>
      <c r="F45" s="108"/>
      <c r="G45" s="109" t="s">
        <v>31</v>
      </c>
      <c r="H45" s="110" t="s">
        <v>34</v>
      </c>
      <c r="I45" s="111">
        <v>2669</v>
      </c>
      <c r="J45" s="112"/>
    </row>
    <row r="46" spans="1:14">
      <c r="A46" s="106" t="s">
        <v>35</v>
      </c>
      <c r="B46" s="107"/>
      <c r="C46" s="107"/>
      <c r="D46" s="108"/>
      <c r="E46" s="108"/>
      <c r="F46" s="108"/>
      <c r="G46" s="109" t="s">
        <v>36</v>
      </c>
      <c r="H46" s="110" t="s">
        <v>32</v>
      </c>
      <c r="I46" s="111">
        <v>880</v>
      </c>
      <c r="J46" s="112"/>
    </row>
    <row r="47" spans="1:14">
      <c r="A47" s="106" t="s">
        <v>35</v>
      </c>
      <c r="B47" s="107"/>
      <c r="C47" s="107"/>
      <c r="D47" s="108"/>
      <c r="E47" s="108"/>
      <c r="F47" s="108"/>
      <c r="G47" s="110" t="s">
        <v>36</v>
      </c>
      <c r="H47" s="113" t="s">
        <v>32</v>
      </c>
      <c r="I47" s="114">
        <v>880</v>
      </c>
      <c r="J47" s="112"/>
    </row>
    <row r="48" spans="1:14">
      <c r="A48" s="106" t="s">
        <v>33</v>
      </c>
      <c r="B48" s="107"/>
      <c r="C48" s="107"/>
      <c r="D48" s="108"/>
      <c r="E48" s="108"/>
      <c r="F48" s="108"/>
      <c r="G48" s="115" t="s">
        <v>36</v>
      </c>
      <c r="H48" s="115" t="s">
        <v>37</v>
      </c>
      <c r="I48" s="116">
        <v>2471</v>
      </c>
      <c r="J48" s="112"/>
    </row>
    <row r="49" spans="1:10">
      <c r="A49" s="106" t="s">
        <v>38</v>
      </c>
      <c r="B49" s="107"/>
      <c r="C49" s="107"/>
      <c r="D49" s="108"/>
      <c r="E49" s="108"/>
      <c r="F49" s="108"/>
      <c r="G49" s="115" t="s">
        <v>39</v>
      </c>
      <c r="H49" s="115" t="s">
        <v>40</v>
      </c>
      <c r="I49" s="116">
        <v>1650</v>
      </c>
      <c r="J49" s="112"/>
    </row>
    <row r="50" spans="1:10">
      <c r="A50" s="106" t="s">
        <v>41</v>
      </c>
      <c r="B50" s="107"/>
      <c r="C50" s="107"/>
      <c r="D50" s="108"/>
      <c r="E50" s="108"/>
      <c r="F50" s="108"/>
      <c r="G50" s="110" t="s">
        <v>42</v>
      </c>
      <c r="H50" s="110" t="s">
        <v>43</v>
      </c>
      <c r="I50" s="111">
        <v>7569</v>
      </c>
      <c r="J50" s="112"/>
    </row>
    <row r="51" spans="1:10" ht="30.75" customHeight="1">
      <c r="A51" s="106" t="s">
        <v>44</v>
      </c>
      <c r="B51" s="107"/>
      <c r="C51" s="107"/>
      <c r="D51" s="108"/>
      <c r="E51" s="108"/>
      <c r="F51" s="108"/>
      <c r="G51" s="110" t="s">
        <v>42</v>
      </c>
      <c r="H51" s="110" t="s">
        <v>45</v>
      </c>
      <c r="I51" s="117">
        <v>6021</v>
      </c>
      <c r="J51" s="118"/>
    </row>
    <row r="52" spans="1:10">
      <c r="A52" s="119" t="s">
        <v>46</v>
      </c>
      <c r="B52" s="120"/>
      <c r="C52" s="120"/>
      <c r="D52" s="120"/>
      <c r="E52" s="120"/>
      <c r="F52" s="121"/>
      <c r="G52" s="110" t="s">
        <v>42</v>
      </c>
      <c r="H52" s="110" t="s">
        <v>47</v>
      </c>
      <c r="I52" s="117">
        <v>6248</v>
      </c>
      <c r="J52" s="118"/>
    </row>
    <row r="53" spans="1:10">
      <c r="A53" s="122" t="s">
        <v>48</v>
      </c>
      <c r="B53" s="123"/>
      <c r="C53" s="123"/>
      <c r="D53" s="124"/>
      <c r="E53" s="124"/>
      <c r="F53" s="124"/>
      <c r="G53" s="110" t="s">
        <v>49</v>
      </c>
      <c r="H53" s="115" t="s">
        <v>32</v>
      </c>
      <c r="I53" s="125">
        <v>770</v>
      </c>
      <c r="J53" s="118"/>
    </row>
    <row r="54" spans="1:10">
      <c r="A54" s="126" t="s">
        <v>50</v>
      </c>
      <c r="B54" s="127"/>
      <c r="C54" s="127"/>
      <c r="D54" s="127"/>
      <c r="E54" s="127"/>
      <c r="F54" s="128"/>
      <c r="G54" s="110" t="s">
        <v>49</v>
      </c>
      <c r="H54" s="110" t="s">
        <v>51</v>
      </c>
      <c r="I54" s="117">
        <v>1100</v>
      </c>
      <c r="J54" s="118"/>
    </row>
    <row r="55" spans="1:10" ht="30" customHeight="1">
      <c r="A55" s="126" t="s">
        <v>52</v>
      </c>
      <c r="B55" s="127"/>
      <c r="C55" s="127"/>
      <c r="D55" s="127"/>
      <c r="E55" s="127"/>
      <c r="F55" s="128"/>
      <c r="G55" s="110" t="s">
        <v>49</v>
      </c>
      <c r="H55" s="110" t="s">
        <v>53</v>
      </c>
      <c r="I55" s="117">
        <v>3811</v>
      </c>
      <c r="J55" s="118"/>
    </row>
    <row r="56" spans="1:10">
      <c r="A56" s="126" t="s">
        <v>54</v>
      </c>
      <c r="B56" s="127"/>
      <c r="C56" s="127"/>
      <c r="D56" s="127"/>
      <c r="E56" s="127"/>
      <c r="F56" s="128"/>
      <c r="G56" s="110" t="s">
        <v>49</v>
      </c>
      <c r="H56" s="110" t="s">
        <v>55</v>
      </c>
      <c r="I56" s="117">
        <v>8932</v>
      </c>
      <c r="J56" s="118"/>
    </row>
    <row r="57" spans="1:10" ht="27" customHeight="1">
      <c r="A57" s="126" t="s">
        <v>56</v>
      </c>
      <c r="B57" s="127"/>
      <c r="C57" s="127"/>
      <c r="D57" s="127"/>
      <c r="E57" s="127"/>
      <c r="F57" s="128"/>
      <c r="G57" s="110" t="s">
        <v>49</v>
      </c>
      <c r="H57" s="110" t="s">
        <v>57</v>
      </c>
      <c r="I57" s="117">
        <v>3553</v>
      </c>
      <c r="J57" s="118"/>
    </row>
    <row r="58" spans="1:10">
      <c r="A58" s="126" t="s">
        <v>58</v>
      </c>
      <c r="B58" s="127"/>
      <c r="C58" s="127"/>
      <c r="D58" s="127"/>
      <c r="E58" s="127"/>
      <c r="F58" s="128"/>
      <c r="G58" s="110" t="s">
        <v>59</v>
      </c>
      <c r="H58" s="110" t="s">
        <v>60</v>
      </c>
      <c r="I58" s="117">
        <v>10247</v>
      </c>
      <c r="J58" s="118"/>
    </row>
    <row r="59" spans="1:10">
      <c r="A59" s="126" t="s">
        <v>61</v>
      </c>
      <c r="B59" s="127"/>
      <c r="C59" s="127"/>
      <c r="D59" s="127"/>
      <c r="E59" s="127"/>
      <c r="F59" s="128"/>
      <c r="G59" s="110" t="s">
        <v>59</v>
      </c>
      <c r="H59" s="110" t="s">
        <v>40</v>
      </c>
      <c r="I59" s="117">
        <v>7755</v>
      </c>
      <c r="J59" s="118"/>
    </row>
    <row r="60" spans="1:10">
      <c r="A60" s="126" t="s">
        <v>62</v>
      </c>
      <c r="B60" s="127"/>
      <c r="C60" s="127"/>
      <c r="D60" s="127"/>
      <c r="E60" s="127"/>
      <c r="F60" s="128"/>
      <c r="G60" s="110" t="s">
        <v>59</v>
      </c>
      <c r="H60" s="110" t="s">
        <v>63</v>
      </c>
      <c r="I60" s="117">
        <v>1021</v>
      </c>
      <c r="J60" s="118"/>
    </row>
    <row r="61" spans="1:10" ht="28.5" customHeight="1">
      <c r="A61" s="126" t="s">
        <v>64</v>
      </c>
      <c r="B61" s="127"/>
      <c r="C61" s="127"/>
      <c r="D61" s="127"/>
      <c r="E61" s="127"/>
      <c r="F61" s="128"/>
      <c r="G61" s="110" t="s">
        <v>59</v>
      </c>
      <c r="H61" s="110" t="s">
        <v>65</v>
      </c>
      <c r="I61" s="117">
        <v>489666</v>
      </c>
      <c r="J61" s="118"/>
    </row>
    <row r="62" spans="1:10" ht="28.5" customHeight="1">
      <c r="A62" s="126" t="s">
        <v>66</v>
      </c>
      <c r="B62" s="127"/>
      <c r="C62" s="127"/>
      <c r="D62" s="127"/>
      <c r="E62" s="127"/>
      <c r="F62" s="128"/>
      <c r="G62" s="110" t="s">
        <v>59</v>
      </c>
      <c r="H62" s="110" t="s">
        <v>67</v>
      </c>
      <c r="I62" s="117">
        <v>449954</v>
      </c>
      <c r="J62" s="118"/>
    </row>
    <row r="63" spans="1:10">
      <c r="A63" s="106" t="s">
        <v>68</v>
      </c>
      <c r="B63" s="107"/>
      <c r="C63" s="107"/>
      <c r="D63" s="108"/>
      <c r="E63" s="108"/>
      <c r="F63" s="108"/>
      <c r="G63" s="110"/>
      <c r="H63" s="110"/>
      <c r="I63" s="117">
        <v>330</v>
      </c>
      <c r="J63" s="118"/>
    </row>
    <row r="64" spans="1:10" ht="15.75" thickBot="1">
      <c r="A64" s="129"/>
      <c r="B64" s="130"/>
      <c r="C64" s="130"/>
      <c r="D64" s="130"/>
      <c r="E64" s="130"/>
      <c r="F64" s="130"/>
      <c r="G64" s="130"/>
      <c r="H64" s="130"/>
      <c r="I64" s="131"/>
      <c r="J64" s="132"/>
    </row>
    <row r="65" spans="1:10" ht="15.75" thickBot="1">
      <c r="A65" s="133" t="s">
        <v>69</v>
      </c>
      <c r="B65" s="134"/>
      <c r="C65" s="134"/>
      <c r="D65" s="135"/>
      <c r="E65" s="135"/>
      <c r="F65" s="135"/>
      <c r="G65" s="136"/>
      <c r="H65" s="136"/>
      <c r="I65" s="137">
        <f>I66</f>
        <v>0</v>
      </c>
      <c r="J65" s="132"/>
    </row>
    <row r="66" spans="1:10">
      <c r="A66" s="138"/>
      <c r="B66" s="139"/>
      <c r="C66" s="139"/>
      <c r="D66" s="140"/>
      <c r="E66" s="140"/>
      <c r="F66" s="140"/>
      <c r="G66" s="141"/>
      <c r="H66" s="141"/>
      <c r="I66" s="142"/>
      <c r="J66" s="143"/>
    </row>
  </sheetData>
  <mergeCells count="64">
    <mergeCell ref="A66:F66"/>
    <mergeCell ref="A61:F61"/>
    <mergeCell ref="A62:F62"/>
    <mergeCell ref="A63:F63"/>
    <mergeCell ref="A64:I64"/>
    <mergeCell ref="A65:F65"/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B41"/>
    <mergeCell ref="A42:I42"/>
    <mergeCell ref="A43:F43"/>
    <mergeCell ref="A44:F44"/>
    <mergeCell ref="A45:F45"/>
    <mergeCell ref="A36:B36"/>
    <mergeCell ref="A37:B37"/>
    <mergeCell ref="A38:B38"/>
    <mergeCell ref="A39:B39"/>
    <mergeCell ref="A40:B40"/>
    <mergeCell ref="A8:I8"/>
    <mergeCell ref="A23:B23"/>
    <mergeCell ref="A27:B27"/>
    <mergeCell ref="A29:I29"/>
    <mergeCell ref="A35:B35"/>
    <mergeCell ref="A31:B31"/>
    <mergeCell ref="A32:B32"/>
    <mergeCell ref="A33:B33"/>
    <mergeCell ref="A34:B34"/>
    <mergeCell ref="A26:B26"/>
    <mergeCell ref="A28:B28"/>
    <mergeCell ref="A30:B3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3:I3"/>
    <mergeCell ref="A7:B7"/>
    <mergeCell ref="A9:B9"/>
    <mergeCell ref="A10:B10"/>
    <mergeCell ref="A4:I4"/>
    <mergeCell ref="A5:I5"/>
    <mergeCell ref="A6:B6"/>
    <mergeCell ref="K6:L6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2020-05-14T06:25:00Z</dcterms:created>
  <dcterms:modified xsi:type="dcterms:W3CDTF">2022-06-24T09:31:19Z</dcterms:modified>
</cp:coreProperties>
</file>