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18192" windowHeight="1182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 refMode="R1C1"/>
</workbook>
</file>

<file path=xl/calcChain.xml><?xml version="1.0" encoding="utf-8"?>
<calcChain xmlns="http://schemas.openxmlformats.org/spreadsheetml/2006/main">
  <c r="L27" i="1" l="1"/>
  <c r="F27" i="1"/>
  <c r="E26" i="1"/>
  <c r="E25" i="1"/>
  <c r="E24" i="1"/>
  <c r="E23" i="1"/>
  <c r="E22" i="1"/>
  <c r="E21" i="1"/>
  <c r="E20" i="1"/>
  <c r="L17" i="1"/>
  <c r="L16" i="1"/>
  <c r="F16" i="1"/>
  <c r="F15" i="1"/>
  <c r="L15" i="1" s="1"/>
  <c r="F14" i="1"/>
  <c r="L14" i="1" s="1"/>
  <c r="F13" i="1"/>
  <c r="L13" i="1" s="1"/>
  <c r="F11" i="1"/>
  <c r="F10" i="1"/>
  <c r="F9" i="1"/>
  <c r="F8" i="1"/>
  <c r="F7" i="1"/>
  <c r="F6" i="1"/>
  <c r="F17" i="1" s="1"/>
  <c r="L12" i="1" l="1"/>
</calcChain>
</file>

<file path=xl/sharedStrings.xml><?xml version="1.0" encoding="utf-8"?>
<sst xmlns="http://schemas.openxmlformats.org/spreadsheetml/2006/main" count="77" uniqueCount="52">
  <si>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</si>
  <si>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</si>
  <si>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</si>
  <si>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</si>
  <si>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</si>
  <si>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- 2060,8 кв.м.)</t>
  </si>
  <si>
    <t>Содержание внутридомовых  инженерных сетей водоснабжения, теплоснабжения, канализации, электроснабжения, аварийно-диспетчерская служба,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</si>
  <si>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</si>
  <si>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</si>
  <si>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 01.01.2018г - 30.06.2018г - 3,57                    с 01.07.2018г  - 31.12.2018г - 3,67</t>
  </si>
  <si>
    <t>Аварийно-диспетчерская служба</t>
  </si>
  <si>
    <t>с 01.01.2018г - 30.06.2018г - 2,07                    с 01.07.2018г  - 31.12.2018г - 2,13</t>
  </si>
  <si>
    <t xml:space="preserve">Уборка лестничных клеток - 116,8 кв.м.                                         </t>
  </si>
  <si>
    <t xml:space="preserve">ежедневно    </t>
  </si>
  <si>
    <t>с 01.01.2018г - 30.06.2018г - 2,76                    с 01.07.2018г  - 31.12.2018г - 3,26</t>
  </si>
  <si>
    <t>Содержание придомовой территории 1 класса - 428,2 кв.м.</t>
  </si>
  <si>
    <t>6 раз в неделю</t>
  </si>
  <si>
    <t>с 01.01.2018г - 30.06.2018г - 2,89                    с 01.07.2018г  - 31.12.2018г - 3,42</t>
  </si>
  <si>
    <t>Дератизация подвального помещения</t>
  </si>
  <si>
    <t>ежемесячно</t>
  </si>
  <si>
    <t>с 01.01.2018г - 30.06.2018г - 0,10                    с 01.07.2018г  - 31.12.2018г - 0,07</t>
  </si>
  <si>
    <t>Замена лампочек, предохранителей, вставок в подъездах</t>
  </si>
  <si>
    <t>Промывка и опрессовка системы отопления (20.06.2018г)</t>
  </si>
  <si>
    <t>1 раз перед началом отопительного периода</t>
  </si>
  <si>
    <t>руб./ м2</t>
  </si>
  <si>
    <t xml:space="preserve">ОДН на водоснабжение  </t>
  </si>
  <si>
    <t xml:space="preserve">ОДН на электроснабжение </t>
  </si>
  <si>
    <t xml:space="preserve">ОДН на водоотведение  </t>
  </si>
  <si>
    <t xml:space="preserve">Сбор, вывоз  и  утилизация </t>
  </si>
  <si>
    <t>7 раз в неделю</t>
  </si>
  <si>
    <t>куб.м.</t>
  </si>
  <si>
    <t>Итого по содержанию:</t>
  </si>
  <si>
    <t>РЕМОНТ ОБЩЕГО ИМУЩЕСТВА</t>
  </si>
  <si>
    <t xml:space="preserve">Фактический объем выполненных работ </t>
  </si>
  <si>
    <t>Ремонт металлической двери, ремонт системы ПЗУ</t>
  </si>
  <si>
    <t>январь 2018г</t>
  </si>
  <si>
    <t>раз</t>
  </si>
  <si>
    <t>Замена аварийного участка системы канализации диам. 100 мм горизонтально расположенной через смежные квартиры №№ 18,19</t>
  </si>
  <si>
    <t>май 2018г.</t>
  </si>
  <si>
    <t>м.п.</t>
  </si>
  <si>
    <t>Выполнение работ по договору № 03/18-34 от 13.03.2018г  ООО "Агентство  Кадастра и Проектирования"</t>
  </si>
  <si>
    <t>шт</t>
  </si>
  <si>
    <t>Замена запорной арматуры на стояках системы отопления</t>
  </si>
  <si>
    <t>сентябрь 2018г</t>
  </si>
  <si>
    <t>Замена запорной арматуры на четвертях системы отопления в подвальном помещении</t>
  </si>
  <si>
    <t>Проверка прибора учета тепловой энергии (снятие прибора учета, сдача их на поверку в специализированную организацию на поверку, монтаж прибора учетатепловой энергии ООО "Петербургтеплоэнерго"</t>
  </si>
  <si>
    <t>Замена  светильников на светодиодные с датчиком на движение на л/клетках в подъезде</t>
  </si>
  <si>
    <t>декабрь 2018г</t>
  </si>
  <si>
    <t>Итого по ремонту:</t>
  </si>
  <si>
    <t>ОТЧЕТ</t>
  </si>
  <si>
    <t>о выполнении договора управления МКД  № 28 по ул. Садовой, г. Сортавала                                         за период  01.01.2018г - 31.12.2018г.</t>
  </si>
  <si>
    <t xml:space="preserve">Услуги по упралению МКД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</si>
</sst>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2" fontId="0" fillId="0" borderId="0" xfId="0" applyNumberFormat="1"/>
    <xf numFmtId="0" fontId="0" fillId="0" borderId="1" xfId="0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wrapText="1"/>
    </xf>
    <xf numFmtId="0" fontId="2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3;&#1100;&#1075;&#1072;/&#1040;&#1050;&#1058;&#1067;%20&#1047;&#1040;%20&#1052;&#1045;&#1057;&#1071;&#1062;/&#1040;&#1050;&#1058;&#1067;%20&#1047;&#1040;%20&#1052;&#1045;&#1057;&#1071;&#1062;%20&#1057;&#1072;&#1076;&#1086;&#1074;&#1072;&#1103;,%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."/>
      <sheetName val="март 2017г."/>
      <sheetName val="апрель 2017г"/>
      <sheetName val="май 2017г"/>
      <sheetName val="июнь 2017г"/>
      <sheetName val="июль 2017"/>
      <sheetName val="авг 2017г"/>
      <sheetName val="сент 2017г"/>
      <sheetName val="окт 2017г"/>
      <sheetName val="нояб 2017г"/>
      <sheetName val="дек 2017г"/>
      <sheetName val="2017"/>
      <sheetName val="янв 2018г"/>
      <sheetName val="фев 2018г"/>
      <sheetName val="март 2018г"/>
      <sheetName val="апр 2018г"/>
      <sheetName val="май 2018г"/>
      <sheetName val="июнь 2018г"/>
      <sheetName val="июль 2018г"/>
      <sheetName val="авг 2018"/>
      <sheetName val="сент 2018"/>
      <sheetName val="окт 2018"/>
      <sheetName val="нояб 2018"/>
      <sheetName val="дек 2018"/>
      <sheetName val="2018г"/>
      <sheetName val="янв 2019"/>
      <sheetName val="фев 2019"/>
      <sheetName val="март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9">
          <cell r="F9">
            <v>7357.0560000000005</v>
          </cell>
        </row>
        <row r="10">
          <cell r="F10">
            <v>4265.8559999999998</v>
          </cell>
        </row>
        <row r="11">
          <cell r="F11">
            <v>5687.808</v>
          </cell>
        </row>
        <row r="12">
          <cell r="F12">
            <v>5955.7120000000004</v>
          </cell>
        </row>
        <row r="13">
          <cell r="F13">
            <v>206.08000000000004</v>
          </cell>
        </row>
        <row r="14">
          <cell r="F14">
            <v>123.64800000000001</v>
          </cell>
        </row>
        <row r="15">
          <cell r="F15">
            <v>844.928</v>
          </cell>
        </row>
        <row r="16">
          <cell r="F16">
            <v>1360.1280000000002</v>
          </cell>
        </row>
        <row r="17">
          <cell r="F17">
            <v>618.24</v>
          </cell>
        </row>
        <row r="18">
          <cell r="F18">
            <v>7748.6080000000002</v>
          </cell>
        </row>
        <row r="19">
          <cell r="F19">
            <v>34168.064000000006</v>
          </cell>
        </row>
        <row r="23">
          <cell r="F23">
            <v>880</v>
          </cell>
        </row>
      </sheetData>
      <sheetData sheetId="26">
        <row r="9">
          <cell r="F9">
            <v>7357.0560000000005</v>
          </cell>
        </row>
        <row r="10">
          <cell r="F10">
            <v>4265.8559999999998</v>
          </cell>
        </row>
        <row r="11">
          <cell r="F11">
            <v>5687.808</v>
          </cell>
        </row>
        <row r="12">
          <cell r="F12">
            <v>5955.7120000000004</v>
          </cell>
        </row>
        <row r="13">
          <cell r="F13">
            <v>206.08000000000004</v>
          </cell>
        </row>
        <row r="14">
          <cell r="F14">
            <v>123.64800000000001</v>
          </cell>
        </row>
        <row r="15">
          <cell r="F15">
            <v>844.928</v>
          </cell>
        </row>
        <row r="16">
          <cell r="F16">
            <v>1360.1280000000002</v>
          </cell>
        </row>
        <row r="17">
          <cell r="F17">
            <v>618.24</v>
          </cell>
        </row>
        <row r="18">
          <cell r="F18">
            <v>7748.6080000000002</v>
          </cell>
        </row>
        <row r="19">
          <cell r="F19">
            <v>34168.064000000006</v>
          </cell>
        </row>
        <row r="23">
          <cell r="F23">
            <v>0</v>
          </cell>
        </row>
      </sheetData>
      <sheetData sheetId="27">
        <row r="9">
          <cell r="F9">
            <v>7357.0560000000005</v>
          </cell>
        </row>
        <row r="10">
          <cell r="F10">
            <v>4265.8559999999998</v>
          </cell>
        </row>
        <row r="11">
          <cell r="F11">
            <v>5687.808</v>
          </cell>
        </row>
        <row r="12">
          <cell r="F12">
            <v>5955.7120000000004</v>
          </cell>
        </row>
        <row r="13">
          <cell r="F13">
            <v>206.08000000000004</v>
          </cell>
        </row>
        <row r="14">
          <cell r="F14">
            <v>123.64800000000001</v>
          </cell>
        </row>
        <row r="15">
          <cell r="F15">
            <v>844.928</v>
          </cell>
        </row>
        <row r="16">
          <cell r="F16">
            <v>1360.1280000000002</v>
          </cell>
        </row>
        <row r="17">
          <cell r="F17">
            <v>618.24</v>
          </cell>
        </row>
        <row r="18">
          <cell r="F18">
            <v>7748.6080000000002</v>
          </cell>
        </row>
        <row r="19">
          <cell r="F19">
            <v>34168.064000000006</v>
          </cell>
        </row>
        <row r="23">
          <cell r="F23">
            <v>0</v>
          </cell>
        </row>
      </sheetData>
      <sheetData sheetId="28">
        <row r="9">
          <cell r="F9">
            <v>7357.0560000000005</v>
          </cell>
        </row>
        <row r="10">
          <cell r="F10">
            <v>4265.8559999999998</v>
          </cell>
        </row>
        <row r="11">
          <cell r="F11">
            <v>5687.808</v>
          </cell>
        </row>
        <row r="12">
          <cell r="F12">
            <v>5955.7120000000004</v>
          </cell>
        </row>
        <row r="13">
          <cell r="F13">
            <v>206.08000000000004</v>
          </cell>
        </row>
        <row r="14">
          <cell r="F14">
            <v>123.64800000000001</v>
          </cell>
        </row>
        <row r="15">
          <cell r="F15">
            <v>844.928</v>
          </cell>
        </row>
        <row r="16">
          <cell r="F16">
            <v>1360.1280000000002</v>
          </cell>
        </row>
        <row r="17">
          <cell r="F17">
            <v>618.24</v>
          </cell>
        </row>
        <row r="18">
          <cell r="F18">
            <v>7748.6080000000002</v>
          </cell>
        </row>
        <row r="19">
          <cell r="F19">
            <v>34168.064000000006</v>
          </cell>
        </row>
        <row r="23">
          <cell r="F23">
            <v>0</v>
          </cell>
        </row>
      </sheetData>
      <sheetData sheetId="29">
        <row r="9">
          <cell r="F9">
            <v>7357.0560000000005</v>
          </cell>
        </row>
        <row r="10">
          <cell r="F10">
            <v>4265.8559999999998</v>
          </cell>
        </row>
        <row r="11">
          <cell r="F11">
            <v>5687.808</v>
          </cell>
        </row>
        <row r="12">
          <cell r="F12">
            <v>5955.7120000000004</v>
          </cell>
        </row>
        <row r="13">
          <cell r="F13">
            <v>206.08000000000004</v>
          </cell>
        </row>
        <row r="14">
          <cell r="F14">
            <v>123.64800000000001</v>
          </cell>
        </row>
        <row r="15">
          <cell r="F15">
            <v>844.928</v>
          </cell>
        </row>
        <row r="16">
          <cell r="F16">
            <v>1360.1280000000002</v>
          </cell>
        </row>
        <row r="17">
          <cell r="F17">
            <v>618.24</v>
          </cell>
        </row>
        <row r="19">
          <cell r="F19">
            <v>26419.456000000006</v>
          </cell>
        </row>
        <row r="23">
          <cell r="F23">
            <v>6439</v>
          </cell>
        </row>
      </sheetData>
      <sheetData sheetId="30">
        <row r="9">
          <cell r="F9">
            <v>7357.0560000000005</v>
          </cell>
        </row>
        <row r="10">
          <cell r="F10">
            <v>4265.8559999999998</v>
          </cell>
        </row>
        <row r="11">
          <cell r="F11">
            <v>5687.808</v>
          </cell>
        </row>
        <row r="12">
          <cell r="F12">
            <v>5955.7120000000004</v>
          </cell>
        </row>
        <row r="13">
          <cell r="F13">
            <v>206.08000000000004</v>
          </cell>
        </row>
        <row r="14">
          <cell r="F14">
            <v>123.64800000000001</v>
          </cell>
        </row>
        <row r="15">
          <cell r="F15">
            <v>844.928</v>
          </cell>
        </row>
        <row r="16">
          <cell r="F16">
            <v>1360.1280000000002</v>
          </cell>
        </row>
        <row r="17">
          <cell r="F17">
            <v>618.24</v>
          </cell>
        </row>
        <row r="19">
          <cell r="F19">
            <v>28419.456000000006</v>
          </cell>
        </row>
        <row r="23">
          <cell r="F23">
            <v>13200</v>
          </cell>
        </row>
      </sheetData>
      <sheetData sheetId="31">
        <row r="9">
          <cell r="F9">
            <v>7563.1360000000004</v>
          </cell>
        </row>
        <row r="10">
          <cell r="F10">
            <v>4389.5039999999999</v>
          </cell>
        </row>
        <row r="11">
          <cell r="F11">
            <v>6718.2080000000005</v>
          </cell>
        </row>
        <row r="12">
          <cell r="F12">
            <v>7047.9360000000006</v>
          </cell>
        </row>
        <row r="13">
          <cell r="F13">
            <v>144.25600000000003</v>
          </cell>
        </row>
        <row r="14">
          <cell r="F14">
            <v>2143.2320000000004</v>
          </cell>
        </row>
        <row r="15">
          <cell r="F15">
            <v>0</v>
          </cell>
        </row>
        <row r="16">
          <cell r="F16">
            <v>1380.7360000000001</v>
          </cell>
        </row>
        <row r="17">
          <cell r="F17">
            <v>29387.008000000002</v>
          </cell>
        </row>
        <row r="21">
          <cell r="F21">
            <v>0</v>
          </cell>
        </row>
      </sheetData>
      <sheetData sheetId="32">
        <row r="9">
          <cell r="F9">
            <v>7563.1360000000004</v>
          </cell>
        </row>
        <row r="10">
          <cell r="F10">
            <v>4389.5039999999999</v>
          </cell>
        </row>
        <row r="11">
          <cell r="F11">
            <v>6718.2080000000005</v>
          </cell>
        </row>
        <row r="12">
          <cell r="F12">
            <v>7047.9360000000006</v>
          </cell>
        </row>
        <row r="13">
          <cell r="F13">
            <v>144.25600000000003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25863.040000000001</v>
          </cell>
        </row>
        <row r="21">
          <cell r="F21">
            <v>0</v>
          </cell>
        </row>
      </sheetData>
      <sheetData sheetId="33">
        <row r="9">
          <cell r="F9">
            <v>7563.1360000000004</v>
          </cell>
        </row>
        <row r="10">
          <cell r="F10">
            <v>4389.5039999999999</v>
          </cell>
        </row>
        <row r="11">
          <cell r="F11">
            <v>6718.2080000000005</v>
          </cell>
        </row>
        <row r="12">
          <cell r="F12">
            <v>7047.9360000000006</v>
          </cell>
        </row>
        <row r="13">
          <cell r="F13">
            <v>144.25600000000003</v>
          </cell>
        </row>
        <row r="14">
          <cell r="F14">
            <v>659.45600000000002</v>
          </cell>
        </row>
        <row r="15">
          <cell r="F15">
            <v>2205.0560000000005</v>
          </cell>
        </row>
        <row r="16">
          <cell r="F16">
            <v>412.16000000000008</v>
          </cell>
        </row>
        <row r="17">
          <cell r="F17">
            <v>29139.712</v>
          </cell>
        </row>
        <row r="23">
          <cell r="F23">
            <v>71993</v>
          </cell>
        </row>
      </sheetData>
      <sheetData sheetId="34">
        <row r="9">
          <cell r="F9">
            <v>7563.1360000000004</v>
          </cell>
        </row>
        <row r="10">
          <cell r="F10">
            <v>4389.5039999999999</v>
          </cell>
        </row>
        <row r="11">
          <cell r="F11">
            <v>6718.2080000000005</v>
          </cell>
        </row>
        <row r="12">
          <cell r="F12">
            <v>7047.9360000000006</v>
          </cell>
        </row>
        <row r="13">
          <cell r="F13">
            <v>144.25600000000003</v>
          </cell>
        </row>
        <row r="14">
          <cell r="F14">
            <v>2864.5120000000002</v>
          </cell>
        </row>
        <row r="15">
          <cell r="F15">
            <v>1071.6160000000002</v>
          </cell>
        </row>
        <row r="16">
          <cell r="F16">
            <v>1834.1120000000001</v>
          </cell>
        </row>
        <row r="17">
          <cell r="F17">
            <v>31633.280000000002</v>
          </cell>
        </row>
        <row r="23">
          <cell r="F23">
            <v>0</v>
          </cell>
        </row>
      </sheetData>
      <sheetData sheetId="35">
        <row r="9">
          <cell r="F9">
            <v>7563.1360000000004</v>
          </cell>
        </row>
        <row r="10">
          <cell r="F10">
            <v>4389.5039999999999</v>
          </cell>
        </row>
        <row r="11">
          <cell r="F11">
            <v>6718.2080000000005</v>
          </cell>
        </row>
        <row r="12">
          <cell r="F12">
            <v>7047.9360000000006</v>
          </cell>
        </row>
        <row r="13">
          <cell r="F13">
            <v>144.25600000000003</v>
          </cell>
        </row>
        <row r="14">
          <cell r="F14">
            <v>1895.9360000000001</v>
          </cell>
        </row>
        <row r="15">
          <cell r="F15">
            <v>2946.944</v>
          </cell>
        </row>
        <row r="16">
          <cell r="F16">
            <v>1215.8720000000001</v>
          </cell>
        </row>
        <row r="17">
          <cell r="F17">
            <v>31921.792000000001</v>
          </cell>
        </row>
        <row r="23">
          <cell r="F23">
            <v>0</v>
          </cell>
        </row>
      </sheetData>
      <sheetData sheetId="36">
        <row r="9">
          <cell r="F9">
            <v>7563.1360000000004</v>
          </cell>
        </row>
        <row r="10">
          <cell r="F10">
            <v>4389.5039999999999</v>
          </cell>
        </row>
        <row r="11">
          <cell r="F11">
            <v>6718.2080000000005</v>
          </cell>
        </row>
        <row r="12">
          <cell r="F12">
            <v>7047.9360000000006</v>
          </cell>
        </row>
        <row r="13">
          <cell r="F13">
            <v>144.25600000000003</v>
          </cell>
        </row>
        <row r="14">
          <cell r="F14">
            <v>899.78</v>
          </cell>
        </row>
        <row r="15">
          <cell r="F15">
            <v>1354.96</v>
          </cell>
        </row>
        <row r="16">
          <cell r="F16">
            <v>580.20000000000005</v>
          </cell>
        </row>
        <row r="17">
          <cell r="F17">
            <v>-0.62</v>
          </cell>
        </row>
        <row r="18">
          <cell r="F18">
            <v>28697.360000000001</v>
          </cell>
        </row>
        <row r="24">
          <cell r="F24">
            <v>14675</v>
          </cell>
        </row>
      </sheetData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22" workbookViewId="0">
      <selection activeCell="F31" sqref="F31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hidden="1" customWidth="1"/>
  </cols>
  <sheetData>
    <row r="1" spans="1:12" x14ac:dyDescent="0.3">
      <c r="A1" s="29" t="s">
        <v>49</v>
      </c>
      <c r="B1" s="29"/>
      <c r="C1" s="29"/>
      <c r="D1" s="29"/>
      <c r="E1" s="29"/>
      <c r="F1" s="29"/>
      <c r="G1" s="29"/>
      <c r="H1" s="29"/>
      <c r="I1" s="29"/>
    </row>
    <row r="2" spans="1:12" ht="30.75" customHeight="1" x14ac:dyDescent="0.3">
      <c r="A2" s="30" t="s">
        <v>50</v>
      </c>
      <c r="B2" s="30"/>
      <c r="C2" s="30"/>
      <c r="D2" s="30"/>
      <c r="E2" s="30"/>
      <c r="F2" s="30"/>
      <c r="G2" s="30"/>
      <c r="H2" s="30"/>
      <c r="I2" s="30"/>
    </row>
    <row r="4" spans="1:12" ht="110.4" x14ac:dyDescent="0.3">
      <c r="A4" s="1" t="s">
        <v>0</v>
      </c>
      <c r="B4" s="1" t="s">
        <v>1</v>
      </c>
      <c r="C4" s="31" t="s">
        <v>2</v>
      </c>
      <c r="D4" s="32"/>
      <c r="E4" s="1" t="s">
        <v>3</v>
      </c>
      <c r="F4" s="1" t="s">
        <v>4</v>
      </c>
    </row>
    <row r="5" spans="1:12" ht="15" customHeight="1" x14ac:dyDescent="0.3">
      <c r="A5" s="33" t="s">
        <v>5</v>
      </c>
      <c r="B5" s="34"/>
      <c r="C5" s="34"/>
      <c r="D5" s="34"/>
      <c r="E5" s="34"/>
      <c r="F5" s="35"/>
    </row>
    <row r="6" spans="1:12" ht="144" x14ac:dyDescent="0.3">
      <c r="A6" s="2" t="s">
        <v>6</v>
      </c>
      <c r="B6" s="3" t="s">
        <v>7</v>
      </c>
      <c r="C6" s="26" t="s">
        <v>8</v>
      </c>
      <c r="D6" s="27"/>
      <c r="E6" s="4" t="s">
        <v>9</v>
      </c>
      <c r="F6" s="5">
        <f>'[1]янв 2018г'!F9+'[1]фев 2018г'!F9+'[1]март 2018г'!F9+'[1]апр 2018г'!F9+'[1]май 2018г'!F9+'[1]июнь 2018г'!F9+'[1]июль 2018г'!F9+'[1]авг 2018'!F9+'[1]сент 2018'!F9+'[1]окт 2018'!F9+'[1]нояб 2018'!F9+'[1]дек 2018'!F9</f>
        <v>89521.151999999987</v>
      </c>
    </row>
    <row r="7" spans="1:12" ht="86.4" x14ac:dyDescent="0.3">
      <c r="A7" s="6" t="s">
        <v>10</v>
      </c>
      <c r="B7" s="3" t="s">
        <v>7</v>
      </c>
      <c r="C7" s="26" t="s">
        <v>8</v>
      </c>
      <c r="D7" s="27"/>
      <c r="E7" s="4" t="s">
        <v>11</v>
      </c>
      <c r="F7" s="7">
        <f>'[1]янв 2018г'!F10+'[1]фев 2018г'!F10+'[1]март 2018г'!F10+'[1]апр 2018г'!F10+'[1]май 2018г'!F10+'[1]июнь 2018г'!F10+'[1]июль 2018г'!F10+'[1]авг 2018'!F10+'[1]сент 2018'!F10+'[1]окт 2018'!F10+'[1]нояб 2018'!F10+'[1]дек 2018'!F10</f>
        <v>51932.160000000003</v>
      </c>
    </row>
    <row r="8" spans="1:12" ht="86.4" x14ac:dyDescent="0.3">
      <c r="A8" s="6" t="s">
        <v>12</v>
      </c>
      <c r="B8" s="3" t="s">
        <v>13</v>
      </c>
      <c r="C8" s="26" t="s">
        <v>8</v>
      </c>
      <c r="D8" s="27"/>
      <c r="E8" s="4" t="s">
        <v>14</v>
      </c>
      <c r="F8" s="8">
        <f>'[1]янв 2018г'!F11+'[1]фев 2018г'!F11+'[1]март 2018г'!F11+'[1]апр 2018г'!F11+'[1]май 2018г'!F11+'[1]июнь 2018г'!F11+'[1]июль 2018г'!F11+'[1]авг 2018'!F11+'[1]сент 2018'!F11+'[1]окт 2018'!F11+'[1]нояб 2018'!F11+'[1]дек 2018'!F11</f>
        <v>74436.09599999999</v>
      </c>
    </row>
    <row r="9" spans="1:12" ht="86.4" x14ac:dyDescent="0.3">
      <c r="A9" s="6" t="s">
        <v>15</v>
      </c>
      <c r="B9" s="9" t="s">
        <v>16</v>
      </c>
      <c r="C9" s="26" t="s">
        <v>8</v>
      </c>
      <c r="D9" s="27"/>
      <c r="E9" s="4" t="s">
        <v>17</v>
      </c>
      <c r="F9" s="10">
        <f>'[1]янв 2018г'!F12+'[1]фев 2018г'!F12+'[1]март 2018г'!F12+'[1]апр 2018г'!F12+'[1]май 2018г'!F12+'[1]июнь 2018г'!F12+'[1]июль 2018г'!F12+'[1]авг 2018'!F12+'[1]сент 2018'!F12+'[1]окт 2018'!F12+'[1]нояб 2018'!F12+'[1]дек 2018'!F12</f>
        <v>78021.888000000006</v>
      </c>
    </row>
    <row r="10" spans="1:12" ht="86.4" x14ac:dyDescent="0.3">
      <c r="A10" s="6" t="s">
        <v>18</v>
      </c>
      <c r="B10" s="3" t="s">
        <v>19</v>
      </c>
      <c r="C10" s="26" t="s">
        <v>8</v>
      </c>
      <c r="D10" s="27"/>
      <c r="E10" s="4" t="s">
        <v>20</v>
      </c>
      <c r="F10" s="5">
        <f>'[1]янв 2018г'!F13+'[1]фев 2018г'!F13+'[1]март 2018г'!F13+'[1]апр 2018г'!F13+'[1]май 2018г'!F13+'[1]июнь 2018г'!F13+'[1]июль 2018г'!F13+'[1]авг 2018'!F13+'[1]сент 2018'!F13+'[1]окт 2018'!F13+'[1]нояб 2018'!F13+'[1]дек 2018'!F13</f>
        <v>2102.0160000000005</v>
      </c>
    </row>
    <row r="11" spans="1:12" ht="43.2" x14ac:dyDescent="0.3">
      <c r="A11" s="2" t="s">
        <v>21</v>
      </c>
      <c r="B11" s="3" t="s">
        <v>19</v>
      </c>
      <c r="C11" s="26" t="s">
        <v>8</v>
      </c>
      <c r="D11" s="27"/>
      <c r="E11" s="5">
        <v>0.06</v>
      </c>
      <c r="F11" s="5">
        <f>'[1]янв 2018г'!F14+'[1]фев 2018г'!F14+'[1]март 2018г'!F14+'[1]апр 2018г'!F14+'[1]май 2018г'!F14+'[1]июнь 2018г'!F14</f>
        <v>741.88800000000003</v>
      </c>
    </row>
    <row r="12" spans="1:12" ht="57.6" x14ac:dyDescent="0.3">
      <c r="A12" s="6" t="s">
        <v>22</v>
      </c>
      <c r="B12" s="11" t="s">
        <v>23</v>
      </c>
      <c r="C12" s="26" t="s">
        <v>24</v>
      </c>
      <c r="D12" s="27"/>
      <c r="E12" s="5">
        <v>0.03</v>
      </c>
      <c r="F12" s="5">
        <v>2000</v>
      </c>
      <c r="L12" s="12">
        <f>F6+F7+F8+F9+F10+F11+F12</f>
        <v>298755.19999999995</v>
      </c>
    </row>
    <row r="13" spans="1:12" x14ac:dyDescent="0.3">
      <c r="A13" s="2" t="s">
        <v>25</v>
      </c>
      <c r="B13" s="13" t="s">
        <v>19</v>
      </c>
      <c r="C13" s="26" t="s">
        <v>24</v>
      </c>
      <c r="D13" s="27"/>
      <c r="E13" s="5">
        <v>0.55000000000000004</v>
      </c>
      <c r="F13" s="5">
        <f>'[1]янв 2018г'!F15+'[1]фев 2018г'!F15+'[1]март 2018г'!F15+'[1]апр 2018г'!F15+'[1]май 2018г'!F15+'[1]июнь 2018г'!F15+'[1]июль 2018г'!F14+'[1]авг 2018'!F14+'[1]сент 2018'!F14+'[1]окт 2018'!F14+'[1]нояб 2018'!F14+'[1]дек 2018'!F14</f>
        <v>13532.484000000002</v>
      </c>
      <c r="L13">
        <f>F13/2060.8/12</f>
        <v>0.54721807065217398</v>
      </c>
    </row>
    <row r="14" spans="1:12" x14ac:dyDescent="0.3">
      <c r="A14" s="2" t="s">
        <v>26</v>
      </c>
      <c r="B14" s="13" t="s">
        <v>19</v>
      </c>
      <c r="C14" s="26" t="s">
        <v>24</v>
      </c>
      <c r="D14" s="27"/>
      <c r="E14" s="5">
        <v>0.6</v>
      </c>
      <c r="F14" s="5">
        <f>'[1]янв 2018г'!F16+'[1]фев 2018г'!F16+'[1]март 2018г'!F16+'[1]апр 2018г'!F16+'[1]май 2018г'!F16+'[1]июнь 2018г'!F16+'[1]июль 2018г'!F15+'[1]авг 2018'!F15+'[1]сент 2018'!F15+'[1]окт 2018'!F15+'[1]нояб 2018'!F15+'[1]дек 2018'!F15</f>
        <v>15739.344000000001</v>
      </c>
      <c r="L14">
        <f>F14/2060.8/12</f>
        <v>0.63645768633540378</v>
      </c>
    </row>
    <row r="15" spans="1:12" x14ac:dyDescent="0.3">
      <c r="A15" s="2" t="s">
        <v>27</v>
      </c>
      <c r="B15" s="13" t="s">
        <v>19</v>
      </c>
      <c r="C15" s="26" t="s">
        <v>24</v>
      </c>
      <c r="D15" s="27"/>
      <c r="E15" s="5">
        <v>0.37</v>
      </c>
      <c r="F15" s="5">
        <f>'[1]янв 2018г'!F17+'[1]фев 2018г'!F17+'[1]март 2018г'!F17+'[1]апр 2018г'!F17+'[1]май 2018г'!F17+'[1]июнь 2018г'!F17+'[1]июль 2018г'!F16+'[1]авг 2018'!F16+'[1]сент 2018'!F16+'[1]окт 2018'!F16+'[1]нояб 2018'!F16+'[1]дек 2018'!F16</f>
        <v>9132.52</v>
      </c>
      <c r="L15">
        <f>F15/2060.8/12</f>
        <v>0.36929509575569358</v>
      </c>
    </row>
    <row r="16" spans="1:12" x14ac:dyDescent="0.3">
      <c r="A16" s="2" t="s">
        <v>28</v>
      </c>
      <c r="B16" s="11" t="s">
        <v>29</v>
      </c>
      <c r="C16" s="26" t="s">
        <v>30</v>
      </c>
      <c r="D16" s="27"/>
      <c r="E16" s="14">
        <v>545.89</v>
      </c>
      <c r="F16" s="15">
        <f>'[1]янв 2018г'!F18+'[1]фев 2018г'!F18+'[1]март 2018г'!F18+'[1]апр 2018г'!F18+'[1]дек 2018'!F17</f>
        <v>30993.812000000002</v>
      </c>
      <c r="L16" s="12">
        <f>'[1]янв 2018г'!F18+'[1]фев 2018г'!F18+'[1]март 2018г'!F18+'[1]апр 2018г'!F18+'[1]дек 2018'!F17</f>
        <v>30993.812000000002</v>
      </c>
    </row>
    <row r="17" spans="1:12" x14ac:dyDescent="0.3">
      <c r="A17" s="16" t="s">
        <v>31</v>
      </c>
      <c r="B17" s="17"/>
      <c r="C17" s="17"/>
      <c r="D17" s="18"/>
      <c r="E17" s="19"/>
      <c r="F17" s="20">
        <f>F6+F7+F8+F9+F10+F11+F12+F13+F14+F15+F16</f>
        <v>368153.35999999993</v>
      </c>
      <c r="L17" s="12">
        <f>'[1]янв 2018г'!F19+'[1]фев 2018г'!F19+'[1]март 2018г'!F19+'[1]апр 2018г'!F19+'[1]май 2018г'!F19+'[1]июнь 2018г'!F19+'[1]июль 2018г'!F17+'[1]авг 2018'!F17+'[1]сент 2018'!F17+'[1]окт 2018'!F17+'[1]нояб 2018'!F17+'[1]дек 2018'!F18</f>
        <v>368153.3600000001</v>
      </c>
    </row>
    <row r="18" spans="1:12" ht="15" customHeight="1" x14ac:dyDescent="0.3">
      <c r="A18" s="28" t="s">
        <v>32</v>
      </c>
      <c r="B18" s="28"/>
      <c r="C18" s="28"/>
      <c r="D18" s="28"/>
      <c r="E18" s="28"/>
      <c r="F18" s="28"/>
    </row>
    <row r="19" spans="1:12" ht="110.4" x14ac:dyDescent="0.3">
      <c r="A19" s="1" t="s">
        <v>0</v>
      </c>
      <c r="B19" s="1" t="s">
        <v>1</v>
      </c>
      <c r="C19" s="9" t="s">
        <v>2</v>
      </c>
      <c r="D19" s="21" t="s">
        <v>33</v>
      </c>
      <c r="E19" s="1" t="s">
        <v>3</v>
      </c>
      <c r="F19" s="1" t="s">
        <v>4</v>
      </c>
    </row>
    <row r="20" spans="1:12" ht="28.8" x14ac:dyDescent="0.3">
      <c r="A20" s="22" t="s">
        <v>34</v>
      </c>
      <c r="B20" s="9" t="s">
        <v>35</v>
      </c>
      <c r="C20" s="9" t="s">
        <v>36</v>
      </c>
      <c r="D20" s="23">
        <v>2</v>
      </c>
      <c r="E20" s="10">
        <f t="shared" ref="E20:E26" si="0">F20/D20</f>
        <v>440</v>
      </c>
      <c r="F20" s="10">
        <v>880</v>
      </c>
    </row>
    <row r="21" spans="1:12" ht="72" x14ac:dyDescent="0.3">
      <c r="A21" s="22" t="s">
        <v>37</v>
      </c>
      <c r="B21" s="9" t="s">
        <v>38</v>
      </c>
      <c r="C21" s="9" t="s">
        <v>39</v>
      </c>
      <c r="D21" s="23">
        <v>2.5</v>
      </c>
      <c r="E21" s="10">
        <f t="shared" si="0"/>
        <v>2575.6</v>
      </c>
      <c r="F21" s="10">
        <v>6439</v>
      </c>
    </row>
    <row r="22" spans="1:12" ht="57.6" x14ac:dyDescent="0.3">
      <c r="A22" s="22" t="s">
        <v>40</v>
      </c>
      <c r="B22" s="9" t="s">
        <v>38</v>
      </c>
      <c r="C22" s="9" t="s">
        <v>41</v>
      </c>
      <c r="D22" s="23">
        <v>1</v>
      </c>
      <c r="E22" s="10">
        <f t="shared" si="0"/>
        <v>13200</v>
      </c>
      <c r="F22" s="10">
        <v>13200</v>
      </c>
    </row>
    <row r="23" spans="1:12" ht="28.8" x14ac:dyDescent="0.3">
      <c r="A23" s="22" t="s">
        <v>42</v>
      </c>
      <c r="B23" s="9" t="s">
        <v>43</v>
      </c>
      <c r="C23" s="9" t="s">
        <v>41</v>
      </c>
      <c r="D23" s="23">
        <v>33</v>
      </c>
      <c r="E23" s="10">
        <f t="shared" si="0"/>
        <v>1041.939393939394</v>
      </c>
      <c r="F23" s="10">
        <v>34384</v>
      </c>
    </row>
    <row r="24" spans="1:12" ht="43.2" x14ac:dyDescent="0.3">
      <c r="A24" s="22" t="s">
        <v>44</v>
      </c>
      <c r="B24" s="9" t="s">
        <v>43</v>
      </c>
      <c r="C24" s="9" t="s">
        <v>41</v>
      </c>
      <c r="D24" s="23">
        <v>4</v>
      </c>
      <c r="E24" s="10">
        <f t="shared" si="0"/>
        <v>5986</v>
      </c>
      <c r="F24" s="10">
        <v>23944</v>
      </c>
    </row>
    <row r="25" spans="1:12" ht="129.6" x14ac:dyDescent="0.3">
      <c r="A25" s="22" t="s">
        <v>45</v>
      </c>
      <c r="B25" s="9" t="s">
        <v>43</v>
      </c>
      <c r="C25" s="9" t="s">
        <v>41</v>
      </c>
      <c r="D25" s="23">
        <v>2</v>
      </c>
      <c r="E25" s="10">
        <f t="shared" si="0"/>
        <v>6832.5</v>
      </c>
      <c r="F25" s="10">
        <v>13665</v>
      </c>
    </row>
    <row r="26" spans="1:12" ht="57.6" x14ac:dyDescent="0.3">
      <c r="A26" s="22" t="s">
        <v>46</v>
      </c>
      <c r="B26" s="9" t="s">
        <v>47</v>
      </c>
      <c r="C26" s="9" t="s">
        <v>41</v>
      </c>
      <c r="D26" s="23">
        <v>6</v>
      </c>
      <c r="E26" s="10">
        <f t="shared" si="0"/>
        <v>2445.8333333333335</v>
      </c>
      <c r="F26" s="10">
        <v>14675</v>
      </c>
    </row>
    <row r="27" spans="1:12" x14ac:dyDescent="0.3">
      <c r="A27" s="22" t="s">
        <v>48</v>
      </c>
      <c r="B27" s="11"/>
      <c r="C27" s="11"/>
      <c r="D27" s="11"/>
      <c r="E27" s="24"/>
      <c r="F27" s="24">
        <f>F20+F21+F22+F23+F24+F25+F26</f>
        <v>107187</v>
      </c>
      <c r="L27" s="12">
        <f>'[1]янв 2018г'!F23+'[1]фев 2018г'!F23+'[1]март 2018г'!F23+'[1]апр 2018г'!F23+'[1]май 2018г'!F23+'[1]июнь 2018г'!F23+'[1]июль 2018г'!F21+'[1]авг 2018'!F21+'[1]сент 2018'!F23+'[1]окт 2018'!F23+'[1]нояб 2018'!F23+'[1]дек 2018'!F24</f>
        <v>107187</v>
      </c>
    </row>
    <row r="28" spans="1:12" x14ac:dyDescent="0.3">
      <c r="A28" s="36" t="s">
        <v>51</v>
      </c>
      <c r="B28" s="37"/>
      <c r="C28" s="37"/>
      <c r="D28" s="37"/>
      <c r="E28" s="37"/>
      <c r="F28" s="37">
        <v>63571.39</v>
      </c>
    </row>
    <row r="29" spans="1:12" x14ac:dyDescent="0.3">
      <c r="A29" s="25"/>
    </row>
    <row r="30" spans="1:12" x14ac:dyDescent="0.3">
      <c r="F30" s="12"/>
    </row>
  </sheetData>
  <mergeCells count="16">
    <mergeCell ref="C13:D13"/>
    <mergeCell ref="A1:I1"/>
    <mergeCell ref="A2:I2"/>
    <mergeCell ref="C4:D4"/>
    <mergeCell ref="A5:F5"/>
    <mergeCell ref="C6:D6"/>
    <mergeCell ref="C7:D7"/>
    <mergeCell ref="C8:D8"/>
    <mergeCell ref="C9:D9"/>
    <mergeCell ref="C10:D10"/>
    <mergeCell ref="C11:D11"/>
    <mergeCell ref="C12:D12"/>
    <mergeCell ref="C14:D14"/>
    <mergeCell ref="C15:D15"/>
    <mergeCell ref="C16:D16"/>
    <mergeCell ref="A18:F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2019-03-28T11:08:03Z</dcterms:created>
  <dcterms:modified xsi:type="dcterms:W3CDTF">2019-03-29T09:36:01Z</dcterms:modified>
</cp:coreProperties>
</file>