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29" i="1" l="1"/>
  <c r="E26" i="1"/>
  <c r="E25" i="1"/>
  <c r="E22" i="1"/>
  <c r="E21" i="1"/>
  <c r="F20" i="1"/>
  <c r="E19" i="1"/>
  <c r="F18" i="1"/>
  <c r="F30" i="1" s="1"/>
  <c r="E14" i="1"/>
  <c r="F13" i="1"/>
  <c r="F12" i="1"/>
  <c r="F11" i="1"/>
  <c r="E10" i="1"/>
  <c r="F8" i="1"/>
  <c r="F7" i="1"/>
  <c r="F6" i="1"/>
  <c r="F5" i="1"/>
  <c r="F4" i="1"/>
  <c r="F10" i="1" l="1"/>
  <c r="F14" i="1"/>
  <c r="F15" i="1" s="1"/>
</calcChain>
</file>

<file path=xl/sharedStrings.xml><?xml version="1.0" encoding="utf-8"?>
<sst xmlns="http://schemas.openxmlformats.org/spreadsheetml/2006/main" count="84" uniqueCount="52">
  <si>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</si>
  <si>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</si>
  <si>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</si>
  <si>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</si>
  <si>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</si>
  <si>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- 2427,4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</si>
  <si>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</si>
  <si>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</si>
  <si>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</si>
  <si>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</si>
  <si>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- 485,88 кв.м.                                         </t>
  </si>
  <si>
    <t xml:space="preserve">ежедневно    </t>
  </si>
  <si>
    <t xml:space="preserve">Содержание придомовой территории 1 класса - 660 кв.м., газон - 200 кв.м. </t>
  </si>
  <si>
    <t>6 раз в неделю</t>
  </si>
  <si>
    <t>Дератизация подвального помещения</t>
  </si>
  <si>
    <t>ежемесячно</t>
  </si>
  <si>
    <t xml:space="preserve">Промывка, опрессовка системы отопления </t>
  </si>
  <si>
    <t>перед началом отопительного сезона</t>
  </si>
  <si>
    <t>руб./ м2</t>
  </si>
  <si>
    <t>Итого по содержанию:</t>
  </si>
  <si>
    <t>ОДН на электроснабжение</t>
  </si>
  <si>
    <t>V</t>
  </si>
  <si>
    <t>ОДН на водоснабжение</t>
  </si>
  <si>
    <t xml:space="preserve">ОДН на водоотведение </t>
  </si>
  <si>
    <t>Итого на ОДН:</t>
  </si>
  <si>
    <t>РЕМОНТ ОБЩЕГО ИМУЩЕСТВА</t>
  </si>
  <si>
    <t xml:space="preserve">Фактический объем выполненных работ </t>
  </si>
  <si>
    <t>Очистка придомовой территории от снега и наледи спец. техникой ООО "СДСПМК"</t>
  </si>
  <si>
    <t>февраль 2019 г. (12.02.2019 г.)</t>
  </si>
  <si>
    <t>час</t>
  </si>
  <si>
    <t>Замена неисправных контрольно-измерительных приборов (манометров) в ИТП</t>
  </si>
  <si>
    <t xml:space="preserve">февраль 2019 г.  </t>
  </si>
  <si>
    <t>шт.</t>
  </si>
  <si>
    <t>март 2019 г. (22.03.2019 г.)</t>
  </si>
  <si>
    <t>Ремонт и восстановление герметизации стыков стеновых панелей кв. № 13 с использованием альпинисткой техники и электрооборудования</t>
  </si>
  <si>
    <t>май 2019 г.</t>
  </si>
  <si>
    <t>м.п.</t>
  </si>
  <si>
    <t>Обработка фасада универсальной проникающей гидроизоляцией по бетонным панелям кв. № 13</t>
  </si>
  <si>
    <t>кв.м.</t>
  </si>
  <si>
    <t>Исправление аварийного оголовка колодца на придомовой территории (напротив подъезда № 4)</t>
  </si>
  <si>
    <t>Ремонт кровельного покрытия из наплавляемого рулонного материала в один слой над кв. № 15</t>
  </si>
  <si>
    <t>Ревизия этажных электрических щитов установкой автоматических выключателей до эл. Счетчиков,  заменой вводных проводов, квартирных автоматов на л/ площадках с кв. № 1 по кв. № 15</t>
  </si>
  <si>
    <t>Ремонт балконов (замена металлического ограждения, бетонирование балконной бетонной плиты кв. №№ 5,7,9,10,13,24,25,27,28 (2 шт.),30,34,36,37,39,40,43,49,52,53)</t>
  </si>
  <si>
    <t>Замена шарового крана на розливе системы отопления в помещении ИТП</t>
  </si>
  <si>
    <t>июль 2019 г.</t>
  </si>
  <si>
    <t>Проверка локальной сметы по ремнту балконов в многоквартирном доме</t>
  </si>
  <si>
    <t>сентябрь 2019 г.</t>
  </si>
  <si>
    <t>расчет</t>
  </si>
  <si>
    <t xml:space="preserve">Ремонт и восстановление геметизации горизонтальных и вертикальных стыков стеновых панелей квартиры № 2 мастикой герметизирующей </t>
  </si>
  <si>
    <t>декабрь 2019 г.</t>
  </si>
  <si>
    <t>Итого по ремонту:</t>
  </si>
  <si>
    <t>Отчет о выполнении договора управления многоквартирным домом                                                        № 15 по ул. Бондарева,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</si>
</sst>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2" fontId="1" fillId="0" borderId="3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41;&#1086;&#1085;&#1076;&#1072;&#1088;&#1077;&#1074;&#1072;,%2015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г."/>
      <sheetName val="февраль 2017 г."/>
      <sheetName val="март 2017 г."/>
      <sheetName val="апрель 2017 г."/>
      <sheetName val="май 2017 г."/>
      <sheetName val="июнь 2017 г."/>
      <sheetName val="июль 2017 г."/>
      <sheetName val="август 2017 г."/>
      <sheetName val="сентябрь 2017г."/>
      <sheetName val="октябрь 2017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9">
          <cell r="F9">
            <v>8933.5679999999993</v>
          </cell>
        </row>
        <row r="10">
          <cell r="F10">
            <v>5146.5119999999997</v>
          </cell>
        </row>
        <row r="11">
          <cell r="F11">
            <v>6408.8640000000005</v>
          </cell>
        </row>
        <row r="12">
          <cell r="F12">
            <v>8350.9439999999995</v>
          </cell>
        </row>
        <row r="13">
          <cell r="F13">
            <v>267.036</v>
          </cell>
        </row>
        <row r="15">
          <cell r="F15">
            <v>2112.0119999999997</v>
          </cell>
        </row>
        <row r="16">
          <cell r="F16">
            <v>849.66</v>
          </cell>
        </row>
        <row r="17">
          <cell r="F17">
            <v>558.34799999999996</v>
          </cell>
        </row>
      </sheetData>
      <sheetData sheetId="40">
        <row r="9">
          <cell r="F9">
            <v>8932.83</v>
          </cell>
        </row>
        <row r="10">
          <cell r="F10">
            <v>5146.09</v>
          </cell>
        </row>
        <row r="11">
          <cell r="F11">
            <v>10253.380000000001</v>
          </cell>
        </row>
        <row r="12">
          <cell r="F12">
            <v>12171.029999999999</v>
          </cell>
        </row>
        <row r="13">
          <cell r="F13">
            <v>267.01</v>
          </cell>
        </row>
        <row r="15">
          <cell r="F15">
            <v>1529.2620000000002</v>
          </cell>
        </row>
        <row r="16">
          <cell r="F16">
            <v>1262.248</v>
          </cell>
        </row>
        <row r="17">
          <cell r="F17">
            <v>801.04200000000003</v>
          </cell>
        </row>
      </sheetData>
      <sheetData sheetId="41">
        <row r="9">
          <cell r="F9">
            <v>8932.83</v>
          </cell>
        </row>
        <row r="10">
          <cell r="F10">
            <v>5146.09</v>
          </cell>
        </row>
        <row r="11">
          <cell r="F11">
            <v>10253.380000000001</v>
          </cell>
        </row>
        <row r="12">
          <cell r="F12">
            <v>12171.029999999999</v>
          </cell>
        </row>
        <row r="13">
          <cell r="F13">
            <v>267.01</v>
          </cell>
        </row>
        <row r="15">
          <cell r="F15">
            <v>1237.9740000000002</v>
          </cell>
        </row>
        <row r="16">
          <cell r="F16">
            <v>2767.2359999999999</v>
          </cell>
        </row>
        <row r="17">
          <cell r="F17">
            <v>1772.002</v>
          </cell>
        </row>
      </sheetData>
      <sheetData sheetId="42">
        <row r="9">
          <cell r="F9">
            <v>8932.83</v>
          </cell>
        </row>
        <row r="10">
          <cell r="F10">
            <v>5146.09</v>
          </cell>
        </row>
        <row r="11">
          <cell r="F11">
            <v>6408.3360000000002</v>
          </cell>
        </row>
        <row r="12">
          <cell r="F12">
            <v>-5655.8420000000006</v>
          </cell>
        </row>
        <row r="13">
          <cell r="F13">
            <v>-754.11</v>
          </cell>
        </row>
        <row r="14">
          <cell r="F14">
            <v>8350.2559999999994</v>
          </cell>
        </row>
        <row r="15">
          <cell r="F15">
            <v>267.01</v>
          </cell>
        </row>
        <row r="17">
          <cell r="F17">
            <v>1577.8100000000002</v>
          </cell>
        </row>
        <row r="18">
          <cell r="F18">
            <v>728.22</v>
          </cell>
        </row>
        <row r="19">
          <cell r="F19">
            <v>461.20600000000002</v>
          </cell>
        </row>
      </sheetData>
      <sheetData sheetId="43">
        <row r="7">
          <cell r="F7">
            <v>8932.83</v>
          </cell>
        </row>
        <row r="8">
          <cell r="F8">
            <v>5146.09</v>
          </cell>
        </row>
        <row r="9">
          <cell r="F9">
            <v>6408.3360000000002</v>
          </cell>
        </row>
        <row r="10">
          <cell r="F10">
            <v>8350.2559999999994</v>
          </cell>
        </row>
        <row r="11">
          <cell r="F11">
            <v>267.01</v>
          </cell>
        </row>
        <row r="13">
          <cell r="F13">
            <v>1189.4259999999999</v>
          </cell>
        </row>
        <row r="14">
          <cell r="F14">
            <v>2451.674</v>
          </cell>
        </row>
        <row r="15">
          <cell r="F15">
            <v>1577.8100000000002</v>
          </cell>
        </row>
      </sheetData>
      <sheetData sheetId="44">
        <row r="7">
          <cell r="F7">
            <v>8932.83</v>
          </cell>
        </row>
        <row r="8">
          <cell r="F8">
            <v>5146.09</v>
          </cell>
        </row>
        <row r="9">
          <cell r="F9">
            <v>6408.3360000000002</v>
          </cell>
        </row>
        <row r="10">
          <cell r="F10">
            <v>-3835.2920000000004</v>
          </cell>
        </row>
        <row r="11">
          <cell r="F11">
            <v>8350.2559999999994</v>
          </cell>
        </row>
        <row r="12">
          <cell r="F12">
            <v>-3811.0180000000005</v>
          </cell>
        </row>
        <row r="13">
          <cell r="F13">
            <v>267.01</v>
          </cell>
        </row>
        <row r="16">
          <cell r="F16">
            <v>1602.0840000000001</v>
          </cell>
        </row>
        <row r="17">
          <cell r="F17">
            <v>2573.0440000000003</v>
          </cell>
        </row>
        <row r="18">
          <cell r="F18">
            <v>1650.6320000000003</v>
          </cell>
        </row>
      </sheetData>
      <sheetData sheetId="45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  <row r="14">
          <cell r="F14">
            <v>1723.454</v>
          </cell>
        </row>
        <row r="15">
          <cell r="F15">
            <v>2548.77</v>
          </cell>
        </row>
        <row r="16">
          <cell r="F16">
            <v>1699.18</v>
          </cell>
        </row>
      </sheetData>
      <sheetData sheetId="46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  <row r="14">
          <cell r="F14">
            <v>1383.6179999999999</v>
          </cell>
        </row>
        <row r="15">
          <cell r="F15">
            <v>1504.9880000000001</v>
          </cell>
        </row>
        <row r="16">
          <cell r="F16">
            <v>1019.508</v>
          </cell>
        </row>
      </sheetData>
      <sheetData sheetId="47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  <row r="14">
          <cell r="F14">
            <v>1844.8240000000001</v>
          </cell>
        </row>
        <row r="15">
          <cell r="F15">
            <v>606.85</v>
          </cell>
        </row>
        <row r="16">
          <cell r="F16">
            <v>412.65800000000007</v>
          </cell>
        </row>
      </sheetData>
      <sheetData sheetId="48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  <row r="14">
          <cell r="F14">
            <v>2597.5280000000002</v>
          </cell>
        </row>
        <row r="15">
          <cell r="F15">
            <v>1335.2900000000002</v>
          </cell>
        </row>
        <row r="16">
          <cell r="F16">
            <v>898.20800000000008</v>
          </cell>
        </row>
      </sheetData>
      <sheetData sheetId="49">
        <row r="8">
          <cell r="F8">
            <v>8932.83</v>
          </cell>
        </row>
        <row r="9">
          <cell r="F9">
            <v>5146.09</v>
          </cell>
        </row>
        <row r="10">
          <cell r="F10">
            <v>6408.3360000000002</v>
          </cell>
        </row>
        <row r="11">
          <cell r="F11">
            <v>8350.2559999999994</v>
          </cell>
        </row>
        <row r="12">
          <cell r="F12">
            <v>267.01</v>
          </cell>
        </row>
        <row r="14">
          <cell r="F14">
            <v>2427.4</v>
          </cell>
        </row>
        <row r="15">
          <cell r="F15">
            <v>3155.6200000000003</v>
          </cell>
        </row>
        <row r="16">
          <cell r="F16">
            <v>2111.8380000000002</v>
          </cell>
        </row>
      </sheetData>
      <sheetData sheetId="50">
        <row r="8">
          <cell r="F8">
            <v>8932.83</v>
          </cell>
        </row>
        <row r="9">
          <cell r="F9">
            <v>5146.09</v>
          </cell>
        </row>
        <row r="10">
          <cell r="F10">
            <v>2563.2960000000003</v>
          </cell>
        </row>
        <row r="11">
          <cell r="F11">
            <v>4550.3959999999988</v>
          </cell>
        </row>
        <row r="12">
          <cell r="F12">
            <v>267.01</v>
          </cell>
        </row>
        <row r="14">
          <cell r="F14">
            <v>509.85</v>
          </cell>
        </row>
        <row r="15">
          <cell r="F15">
            <v>2160.63</v>
          </cell>
        </row>
        <row r="16">
          <cell r="F16">
            <v>1383.9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L4" sqref="L4"/>
    </sheetView>
  </sheetViews>
  <sheetFormatPr defaultRowHeight="14.4" x14ac:dyDescent="0.3"/>
  <cols>
    <col min="1" max="1" width="32.33203125" customWidth="1"/>
    <col min="2" max="2" width="13.109375" customWidth="1"/>
    <col min="3" max="3" width="8.44140625" customWidth="1"/>
    <col min="4" max="4" width="9.33203125" customWidth="1"/>
    <col min="5" max="5" width="12" customWidth="1"/>
    <col min="6" max="6" width="11.441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2" width="9.5546875" bestFit="1" customWidth="1"/>
  </cols>
  <sheetData>
    <row r="1" spans="1:13" ht="33" customHeight="1" x14ac:dyDescent="0.3">
      <c r="A1" s="1" t="s">
        <v>51</v>
      </c>
      <c r="B1" s="1"/>
      <c r="C1" s="1"/>
      <c r="D1" s="1"/>
      <c r="E1" s="1"/>
      <c r="F1" s="1"/>
      <c r="G1" s="1"/>
      <c r="H1" s="1"/>
      <c r="I1" s="1"/>
    </row>
    <row r="2" spans="1:13" ht="113.25" customHeight="1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13" x14ac:dyDescent="0.3">
      <c r="A3" s="5" t="s">
        <v>5</v>
      </c>
      <c r="B3" s="6"/>
      <c r="C3" s="6"/>
      <c r="D3" s="6"/>
      <c r="E3" s="6"/>
      <c r="F3" s="7"/>
    </row>
    <row r="4" spans="1:13" ht="110.25" customHeight="1" x14ac:dyDescent="0.3">
      <c r="A4" s="8" t="s">
        <v>6</v>
      </c>
      <c r="B4" s="9" t="s">
        <v>7</v>
      </c>
      <c r="C4" s="10" t="s">
        <v>8</v>
      </c>
      <c r="D4" s="11"/>
      <c r="E4" s="12">
        <v>3.68</v>
      </c>
      <c r="F4" s="12">
        <f>'[1]январь 2019 г.'!F9+'[1]февраль 2019 г.'!F9+'[1]март 2019 г.'!F9+'[1]апрель 2019 г.'!F9+'[1]май 2019 г.'!F7+'[1]июнь 2019 г.'!F7+'[1]июль 2019 г.'!F8+'[1]август 2019 г.'!F8+'[1]сентябрь 2019 г.'!F8+'[1]октябрь 2019 г.'!F8+'[1]ноябрь 2019 г.'!F8+'[1]декабрь 2019 г.'!F8</f>
        <v>107194.69800000002</v>
      </c>
      <c r="K4" s="13"/>
    </row>
    <row r="5" spans="1:13" ht="28.5" customHeight="1" x14ac:dyDescent="0.3">
      <c r="A5" s="8" t="s">
        <v>9</v>
      </c>
      <c r="B5" s="9" t="s">
        <v>7</v>
      </c>
      <c r="C5" s="10" t="s">
        <v>8</v>
      </c>
      <c r="D5" s="11"/>
      <c r="E5" s="14">
        <v>2.12</v>
      </c>
      <c r="F5" s="14">
        <f>'[1]январь 2019 г.'!F10+'[1]февраль 2019 г.'!F10+'[1]март 2019 г.'!F10+'[1]апрель 2019 г.'!F10+'[1]май 2019 г.'!F8+'[1]июнь 2019 г.'!F8+'[1]июль 2019 г.'!F9+'[1]август 2019 г.'!F9+'[1]сентябрь 2019 г.'!F9+'[1]октябрь 2019 г.'!F9+'[1]ноябрь 2019 г.'!F9+'[1]декабрь 2019 г.'!F9</f>
        <v>61753.501999999979</v>
      </c>
      <c r="K5" s="13"/>
    </row>
    <row r="6" spans="1:13" ht="36.75" customHeight="1" x14ac:dyDescent="0.3">
      <c r="A6" s="15" t="s">
        <v>10</v>
      </c>
      <c r="B6" s="16" t="s">
        <v>11</v>
      </c>
      <c r="C6" s="10" t="s">
        <v>8</v>
      </c>
      <c r="D6" s="11"/>
      <c r="E6" s="17">
        <v>2.64</v>
      </c>
      <c r="F6" s="18">
        <f>'[1]январь 2019 г.'!F11+'[1]февраль 2019 г.'!F11+'[1]март 2019 г.'!F11+'[1]апрель 2019 г.'!F11+'[1]апрель 2019 г.'!F12+'[1]апрель 2019 г.'!F13+'[1]май 2019 г.'!F9+'[1]июнь 2019 г.'!F9+'[1]июнь 2019 г.'!F10+'[1]июль 2019 г.'!F10+'[1]август 2019 г.'!F10+'[1]сентябрь 2019 г.'!F10+'[1]октябрь 2019 г.'!F10+'[1]ноябрь 2019 г.'!F10+'[1]декабрь 2019 г.'!F10</f>
        <v>70500.364000000016</v>
      </c>
      <c r="K6" s="13"/>
    </row>
    <row r="7" spans="1:13" ht="46.5" customHeight="1" x14ac:dyDescent="0.3">
      <c r="A7" s="15" t="s">
        <v>12</v>
      </c>
      <c r="B7" s="15" t="s">
        <v>13</v>
      </c>
      <c r="C7" s="10" t="s">
        <v>8</v>
      </c>
      <c r="D7" s="11"/>
      <c r="E7" s="19">
        <v>3.44</v>
      </c>
      <c r="F7" s="18">
        <f>'[1]январь 2019 г.'!F12+'[1]февраль 2019 г.'!F12+'[1]март 2019 г.'!F12+'[1]апрель 2019 г.'!F14+'[1]май 2019 г.'!F10+'[1]июнь 2019 г.'!F11+'[1]июнь 2019 г.'!F12+'[1]июль 2019 г.'!F11+'[1]август 2019 г.'!F11+'[1]сентябрь 2019 г.'!F11+'[1]октябрь 2019 г.'!F11+'[1]ноябрь 2019 г.'!F11+'[1]декабрь 2019 г.'!F11</f>
        <v>100234.42999999996</v>
      </c>
      <c r="K7" s="13"/>
    </row>
    <row r="8" spans="1:13" ht="28.5" customHeight="1" x14ac:dyDescent="0.3">
      <c r="A8" s="8" t="s">
        <v>14</v>
      </c>
      <c r="B8" s="20" t="s">
        <v>15</v>
      </c>
      <c r="C8" s="10" t="s">
        <v>8</v>
      </c>
      <c r="D8" s="11"/>
      <c r="E8" s="21">
        <v>0.11</v>
      </c>
      <c r="F8" s="21">
        <f>'[1]январь 2019 г.'!F13+'[1]февраль 2019 г.'!F13+'[1]март 2019 г.'!F13+'[1]апрель 2019 г.'!F15+'[1]май 2019 г.'!F11+'[1]июнь 2019 г.'!F13+'[1]июль 2019 г.'!F12+'[1]август 2019 г.'!F12+'[1]сентябрь 2019 г.'!F12+'[1]октябрь 2019 г.'!F12+'[1]ноябрь 2019 г.'!F12+'[1]декабрь 2019 г.'!F12</f>
        <v>3204.1460000000006</v>
      </c>
    </row>
    <row r="9" spans="1:13" ht="28.5" customHeight="1" x14ac:dyDescent="0.3">
      <c r="A9" s="22" t="s">
        <v>16</v>
      </c>
      <c r="B9" s="23" t="s">
        <v>17</v>
      </c>
      <c r="C9" s="24" t="s">
        <v>18</v>
      </c>
      <c r="D9" s="24"/>
      <c r="E9" s="12"/>
      <c r="F9" s="12">
        <v>2000</v>
      </c>
    </row>
    <row r="10" spans="1:13" ht="16.5" customHeight="1" x14ac:dyDescent="0.3">
      <c r="A10" s="25" t="s">
        <v>19</v>
      </c>
      <c r="B10" s="26"/>
      <c r="C10" s="26"/>
      <c r="D10" s="26"/>
      <c r="E10" s="27">
        <f>SUM(E4:E8)</f>
        <v>11.99</v>
      </c>
      <c r="F10" s="28">
        <f>SUM(F4:F9)</f>
        <v>344887.13999999996</v>
      </c>
      <c r="K10" s="13"/>
    </row>
    <row r="11" spans="1:13" ht="16.2" x14ac:dyDescent="0.3">
      <c r="A11" s="29" t="s">
        <v>20</v>
      </c>
      <c r="B11" s="30" t="s">
        <v>15</v>
      </c>
      <c r="C11" s="31" t="s">
        <v>8</v>
      </c>
      <c r="D11" s="32"/>
      <c r="E11" s="33"/>
      <c r="F11" s="33">
        <f>'[1]январь 2019 г.'!F15+'[1]февраль 2019 г.'!F15+'[1]март 2019 г.'!F15+'[1]апрель 2019 г.'!F17+'[1]май 2019 г.'!F13+'[1]июнь 2019 г.'!F16+'[1]июль 2019 г.'!F14+'[1]август 2019 г.'!F14+'[1]сентябрь 2019 г.'!F14+'[1]октябрь 2019 г.'!F14+'[1]ноябрь 2019 г.'!F14+'[1]декабрь 2019 г.'!F14</f>
        <v>19735.242000000002</v>
      </c>
      <c r="G11" s="34"/>
      <c r="H11" s="34"/>
      <c r="I11" s="34"/>
      <c r="J11" s="34"/>
      <c r="K11" s="35" t="s">
        <v>21</v>
      </c>
      <c r="L11" s="34"/>
      <c r="M11" s="34"/>
    </row>
    <row r="12" spans="1:13" ht="16.2" x14ac:dyDescent="0.3">
      <c r="A12" s="29" t="s">
        <v>22</v>
      </c>
      <c r="B12" s="30" t="s">
        <v>15</v>
      </c>
      <c r="C12" s="31" t="s">
        <v>8</v>
      </c>
      <c r="D12" s="32"/>
      <c r="E12" s="33"/>
      <c r="F12" s="33">
        <f>'[1]январь 2019 г.'!F16+'[1]февраль 2019 г.'!F16+'[1]март 2019 г.'!F16+'[1]апрель 2019 г.'!F18+'[1]май 2019 г.'!F14+'[1]июнь 2019 г.'!F17+'[1]июль 2019 г.'!F15+'[1]август 2019 г.'!F15+'[1]сентябрь 2019 г.'!F15+'[1]октябрь 2019 г.'!F15+'[1]ноябрь 2019 г.'!F15+'[1]декабрь 2019 г.'!F15</f>
        <v>21944.23</v>
      </c>
      <c r="G12" s="34"/>
      <c r="H12" s="34"/>
      <c r="I12" s="34"/>
      <c r="J12" s="34"/>
      <c r="K12" s="35" t="s">
        <v>21</v>
      </c>
      <c r="L12" s="34"/>
      <c r="M12" s="34"/>
    </row>
    <row r="13" spans="1:13" ht="16.2" x14ac:dyDescent="0.3">
      <c r="A13" s="29" t="s">
        <v>23</v>
      </c>
      <c r="B13" s="30" t="s">
        <v>15</v>
      </c>
      <c r="C13" s="31" t="s">
        <v>8</v>
      </c>
      <c r="D13" s="32"/>
      <c r="E13" s="33"/>
      <c r="F13" s="33">
        <f>'[1]январь 2019 г.'!F17+'[1]февраль 2019 г.'!F17+'[1]март 2019 г.'!F17+'[1]апрель 2019 г.'!F19+'[1]май 2019 г.'!F15+'[1]июнь 2019 г.'!F18+'[1]июль 2019 г.'!F16+'[1]август 2019 г.'!F16+'[1]сентябрь 2019 г.'!F16+'[1]октябрь 2019 г.'!F16+'[1]ноябрь 2019 г.'!F16+'[1]декабрь 2019 г.'!F16</f>
        <v>14346.332</v>
      </c>
      <c r="G13" s="34"/>
      <c r="H13" s="34"/>
      <c r="I13" s="34"/>
      <c r="J13" s="34"/>
      <c r="K13" s="35" t="s">
        <v>21</v>
      </c>
      <c r="L13" s="34"/>
      <c r="M13" s="34"/>
    </row>
    <row r="14" spans="1:13" x14ac:dyDescent="0.3">
      <c r="A14" s="36" t="s">
        <v>24</v>
      </c>
      <c r="B14" s="36"/>
      <c r="C14" s="36"/>
      <c r="D14" s="36"/>
      <c r="E14" s="28">
        <f>SUM(E11:E13)</f>
        <v>0</v>
      </c>
      <c r="F14" s="28">
        <f>SUM(F11:F13)</f>
        <v>56025.804000000004</v>
      </c>
      <c r="G14" s="34"/>
      <c r="H14" s="34"/>
      <c r="I14" s="34"/>
      <c r="J14" s="34"/>
      <c r="K14" s="34"/>
      <c r="L14" s="34"/>
      <c r="M14" s="34"/>
    </row>
    <row r="15" spans="1:13" x14ac:dyDescent="0.3">
      <c r="A15" s="37" t="s">
        <v>19</v>
      </c>
      <c r="B15" s="38"/>
      <c r="C15" s="38"/>
      <c r="D15" s="38"/>
      <c r="E15" s="39"/>
      <c r="F15" s="40">
        <f>F10+F14</f>
        <v>400912.94399999996</v>
      </c>
    </row>
    <row r="16" spans="1:13" x14ac:dyDescent="0.3">
      <c r="A16" s="41" t="s">
        <v>25</v>
      </c>
      <c r="B16" s="41"/>
      <c r="C16" s="41"/>
      <c r="D16" s="41"/>
      <c r="E16" s="41"/>
      <c r="F16" s="41"/>
    </row>
    <row r="17" spans="1:6" ht="113.25" customHeight="1" x14ac:dyDescent="0.3">
      <c r="A17" s="2" t="s">
        <v>0</v>
      </c>
      <c r="B17" s="2" t="s">
        <v>1</v>
      </c>
      <c r="C17" s="23" t="s">
        <v>2</v>
      </c>
      <c r="D17" s="42" t="s">
        <v>26</v>
      </c>
      <c r="E17" s="2" t="s">
        <v>3</v>
      </c>
      <c r="F17" s="2" t="s">
        <v>4</v>
      </c>
    </row>
    <row r="18" spans="1:6" ht="54.75" customHeight="1" x14ac:dyDescent="0.3">
      <c r="A18" s="43" t="s">
        <v>27</v>
      </c>
      <c r="B18" s="44" t="s">
        <v>28</v>
      </c>
      <c r="C18" s="23" t="s">
        <v>29</v>
      </c>
      <c r="D18" s="45">
        <v>0.5</v>
      </c>
      <c r="E18" s="19">
        <v>1210</v>
      </c>
      <c r="F18" s="23">
        <f>D18*E18</f>
        <v>605</v>
      </c>
    </row>
    <row r="19" spans="1:6" ht="48" customHeight="1" x14ac:dyDescent="0.3">
      <c r="A19" s="43" t="s">
        <v>30</v>
      </c>
      <c r="B19" s="44" t="s">
        <v>31</v>
      </c>
      <c r="C19" s="23" t="s">
        <v>32</v>
      </c>
      <c r="D19" s="45">
        <v>4</v>
      </c>
      <c r="E19" s="19">
        <f>F19/D19</f>
        <v>471.5</v>
      </c>
      <c r="F19" s="23">
        <v>1886</v>
      </c>
    </row>
    <row r="20" spans="1:6" ht="45" customHeight="1" x14ac:dyDescent="0.3">
      <c r="A20" s="43" t="s">
        <v>27</v>
      </c>
      <c r="B20" s="44" t="s">
        <v>33</v>
      </c>
      <c r="C20" s="23" t="s">
        <v>29</v>
      </c>
      <c r="D20" s="45">
        <v>0.5</v>
      </c>
      <c r="E20" s="19">
        <v>1210</v>
      </c>
      <c r="F20" s="23">
        <f>D20*E20</f>
        <v>605</v>
      </c>
    </row>
    <row r="21" spans="1:6" ht="76.5" customHeight="1" x14ac:dyDescent="0.3">
      <c r="A21" s="43" t="s">
        <v>34</v>
      </c>
      <c r="B21" s="44" t="s">
        <v>35</v>
      </c>
      <c r="C21" s="23" t="s">
        <v>36</v>
      </c>
      <c r="D21" s="45">
        <v>36.4</v>
      </c>
      <c r="E21" s="19">
        <f>F21/D21</f>
        <v>646.26373626373629</v>
      </c>
      <c r="F21" s="23">
        <v>23524</v>
      </c>
    </row>
    <row r="22" spans="1:6" ht="50.25" customHeight="1" x14ac:dyDescent="0.3">
      <c r="A22" s="43" t="s">
        <v>37</v>
      </c>
      <c r="B22" s="44" t="s">
        <v>35</v>
      </c>
      <c r="C22" s="23" t="s">
        <v>38</v>
      </c>
      <c r="D22" s="45">
        <v>19.2</v>
      </c>
      <c r="E22" s="19">
        <f>F22/D22</f>
        <v>651.25</v>
      </c>
      <c r="F22" s="23">
        <v>12504</v>
      </c>
    </row>
    <row r="23" spans="1:6" ht="60" customHeight="1" x14ac:dyDescent="0.3">
      <c r="A23" s="43" t="s">
        <v>39</v>
      </c>
      <c r="B23" s="44" t="s">
        <v>35</v>
      </c>
      <c r="C23" s="23" t="s">
        <v>32</v>
      </c>
      <c r="D23" s="45">
        <v>1</v>
      </c>
      <c r="E23" s="19">
        <v>17381</v>
      </c>
      <c r="F23" s="23">
        <v>17381</v>
      </c>
    </row>
    <row r="24" spans="1:6" ht="60.75" customHeight="1" x14ac:dyDescent="0.3">
      <c r="A24" s="43" t="s">
        <v>40</v>
      </c>
      <c r="B24" s="44" t="s">
        <v>35</v>
      </c>
      <c r="C24" s="23" t="s">
        <v>38</v>
      </c>
      <c r="D24" s="45">
        <v>10</v>
      </c>
      <c r="E24" s="19">
        <v>3827</v>
      </c>
      <c r="F24" s="23">
        <v>3827</v>
      </c>
    </row>
    <row r="25" spans="1:6" ht="92.25" customHeight="1" x14ac:dyDescent="0.3">
      <c r="A25" s="43" t="s">
        <v>41</v>
      </c>
      <c r="B25" s="44" t="s">
        <v>35</v>
      </c>
      <c r="C25" s="23" t="s">
        <v>32</v>
      </c>
      <c r="D25" s="45">
        <v>15</v>
      </c>
      <c r="E25" s="19">
        <f>F25/D25</f>
        <v>2481.9333333333334</v>
      </c>
      <c r="F25" s="23">
        <v>37229</v>
      </c>
    </row>
    <row r="26" spans="1:6" ht="86.4" x14ac:dyDescent="0.3">
      <c r="A26" s="43" t="s">
        <v>42</v>
      </c>
      <c r="B26" s="44" t="s">
        <v>35</v>
      </c>
      <c r="C26" s="23" t="s">
        <v>32</v>
      </c>
      <c r="D26" s="45">
        <v>19</v>
      </c>
      <c r="E26" s="19">
        <f>F26/D26</f>
        <v>17065.157894736843</v>
      </c>
      <c r="F26" s="23">
        <v>324238</v>
      </c>
    </row>
    <row r="27" spans="1:6" ht="43.2" x14ac:dyDescent="0.3">
      <c r="A27" s="43" t="s">
        <v>43</v>
      </c>
      <c r="B27" s="44" t="s">
        <v>44</v>
      </c>
      <c r="C27" s="23" t="s">
        <v>32</v>
      </c>
      <c r="D27" s="45">
        <v>1</v>
      </c>
      <c r="E27" s="19">
        <v>2277</v>
      </c>
      <c r="F27" s="23">
        <v>2277</v>
      </c>
    </row>
    <row r="28" spans="1:6" ht="43.2" x14ac:dyDescent="0.3">
      <c r="A28" s="43" t="s">
        <v>45</v>
      </c>
      <c r="B28" s="44" t="s">
        <v>46</v>
      </c>
      <c r="C28" s="23" t="s">
        <v>47</v>
      </c>
      <c r="D28" s="45">
        <v>1</v>
      </c>
      <c r="E28" s="19">
        <v>3190</v>
      </c>
      <c r="F28" s="23">
        <v>3190</v>
      </c>
    </row>
    <row r="29" spans="1:6" ht="72" x14ac:dyDescent="0.3">
      <c r="A29" s="43" t="s">
        <v>48</v>
      </c>
      <c r="B29" s="44" t="s">
        <v>49</v>
      </c>
      <c r="C29" s="23" t="s">
        <v>36</v>
      </c>
      <c r="D29" s="45">
        <v>21</v>
      </c>
      <c r="E29" s="19">
        <f>F29/D29</f>
        <v>310.52380952380952</v>
      </c>
      <c r="F29" s="23">
        <v>6521</v>
      </c>
    </row>
    <row r="30" spans="1:6" x14ac:dyDescent="0.3">
      <c r="A30" s="43" t="s">
        <v>50</v>
      </c>
      <c r="B30" s="46"/>
      <c r="C30" s="46"/>
      <c r="D30" s="46"/>
      <c r="E30" s="47"/>
      <c r="F30" s="46">
        <f>SUM(F18:F29)</f>
        <v>433787</v>
      </c>
    </row>
  </sheetData>
  <mergeCells count="16">
    <mergeCell ref="C12:D12"/>
    <mergeCell ref="C13:D13"/>
    <mergeCell ref="A14:D14"/>
    <mergeCell ref="A15:E15"/>
    <mergeCell ref="A16:F16"/>
    <mergeCell ref="C6:D6"/>
    <mergeCell ref="C7:D7"/>
    <mergeCell ref="C8:D8"/>
    <mergeCell ref="C9:D9"/>
    <mergeCell ref="A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2020-05-13T08:54:02Z</dcterms:created>
  <dcterms:modified xsi:type="dcterms:W3CDTF">2020-05-13T08:55:35Z</dcterms:modified>
</cp:coreProperties>
</file>