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96" windowWidth="22980" windowHeight="9000"/>
  </bookViews>
  <sheets>
    <sheet name="2019 г.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E23" i="1" l="1"/>
  <c r="E22" i="1"/>
  <c r="F21" i="1"/>
  <c r="F20" i="1"/>
  <c r="E16" i="1"/>
  <c r="F15" i="1"/>
  <c r="F14" i="1"/>
  <c r="F13" i="1"/>
  <c r="E12" i="1"/>
  <c r="F11" i="1"/>
  <c r="F10" i="1"/>
  <c r="F9" i="1"/>
  <c r="F7" i="1"/>
  <c r="F6" i="1"/>
  <c r="F5" i="1"/>
  <c r="F4" i="1"/>
  <c r="F12" i="1" s="1"/>
  <c r="F16" i="1" l="1"/>
  <c r="F17" i="1" s="1"/>
  <c r="F27" i="1"/>
</calcChain>
</file>

<file path=xl/sharedStrings.xml><?xml version="1.0" encoding="utf-8"?>
<sst xmlns="http://schemas.openxmlformats.org/spreadsheetml/2006/main" count="77" uniqueCount="55">
  <si>
    <t>Наименование вида работы (услуги)</t>
  </si>
  <si>
    <t>Периодичность  количественный показатель выполненной работы (оказанной услуги)</t>
  </si>
  <si>
    <t>Единица измерения работы (услуги)</t>
  </si>
  <si>
    <t>Стоимость / сметная стоимость выполненной работы (оказанной услуги) за единицу</t>
  </si>
  <si>
    <t>Цена выполненной работы (оказанной услуги), в рублях</t>
  </si>
  <si>
    <t>Содержание внутридомовых  инженерных сетей водоснабжения, теплоснабжения, канализации, электроснабжения,  в т.ч. мелкий  до 2-х метров ремонт сетей - согласно минимального перечня</t>
  </si>
  <si>
    <t>ежедневно</t>
  </si>
  <si>
    <r>
      <t>руб./ 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</si>
  <si>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r>
      <t>с 01.01.2019 - 31.08.2019 - 3,57 руб./м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>, с 01.09.2019 - 31.12.2019 - 3,74 руб./м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</si>
  <si>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Аварийно-диспетчерская служба</t>
  </si>
  <si>
    <t>круглосуточно</t>
  </si>
  <si>
    <t>руб./ м2</t>
  </si>
  <si>
    <r>
      <t>с 01.01.2019 - 31.08.2019 - 2,07 руб./м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>, с 01.09.2019 - 31.12.2019 - 2,72 руб./м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</si>
  <si>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 xml:space="preserve">Уборка лестничных клеток - 485,88 кв.м.                                         </t>
  </si>
  <si>
    <t xml:space="preserve">ежедневно    </t>
  </si>
  <si>
    <r>
      <t>с 01.01.2019 - 31.08.2019 - 3,20 руб./м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>, с 01.09.2019 - 31.12.2019 - 3,52 руб./м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</si>
  <si>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 xml:space="preserve">Содержание придомовой территории 1 класса - 150 кв.м., газон - 50 кв.м. </t>
  </si>
  <si>
    <t>6 раз в неделю</t>
  </si>
  <si>
    <r>
      <t>с 01.01.2019 - 31.08.2019 - 1,14 руб./м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>, с 01.09.2019 - 31.12.2019 - 1,25 руб./м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</si>
  <si>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Промывка, опрессовка системы отопления</t>
  </si>
  <si>
    <t>1 раз перед отопительным сезоном</t>
  </si>
  <si>
    <t>Дератизация подвального помещения</t>
  </si>
  <si>
    <t>ежемесячно</t>
  </si>
  <si>
    <t>Замена лампочек, предохранителей, вставок в подъездах</t>
  </si>
  <si>
    <t>по заявке жильцов</t>
  </si>
  <si>
    <r>
      <t>с 01.01.2019 -31.08.2019 - 0,04 руб./м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</si>
  <si>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Диспетчеризация Узла учета тепловой энергии</t>
  </si>
  <si>
    <r>
      <t>с 01.01.2019 -31.08.2019 - 0,19  руб./м</t>
    </r>
    <r>
      <rPr>
        <vertAlign val="superscript"/>
        <sz val="11"/>
        <color theme="1"/>
        <rFont val="Calibri"/>
        <family val="2"/>
        <charset val="204"/>
        <scheme val="minor"/>
      </rPr>
      <t>2</t>
    </r>
  </si>
  <si>
    <t>Итого по содержанию:</t>
  </si>
  <si>
    <t>ОДН на электроснабжение</t>
  </si>
  <si>
    <t>ОДН на водоснабжение</t>
  </si>
  <si>
    <t xml:space="preserve">ОДН на водоотведение </t>
  </si>
  <si>
    <t>Итого на ОДН:</t>
  </si>
  <si>
    <t>Итого по содержанию и ОДН:</t>
  </si>
  <si>
    <t>РЕМОНТ ОБЩЕГО ИМУЩЕСТВА</t>
  </si>
  <si>
    <t xml:space="preserve">Фактический объем выполненных работ </t>
  </si>
  <si>
    <t>Очистка придомовой территории (автостоянка) с применением экскаватора-погрузчика по уборке территории от снега</t>
  </si>
  <si>
    <t>январь 2019 г. (10.01.2019 г.)</t>
  </si>
  <si>
    <t>час</t>
  </si>
  <si>
    <t>февраль 2019 г. (15.02.2019 г.)</t>
  </si>
  <si>
    <t>февраль 2019 г. (28.02.2019 г.)</t>
  </si>
  <si>
    <t>Частичный ремонт кровли над кв. № 27</t>
  </si>
  <si>
    <t>май 2019 г.</t>
  </si>
  <si>
    <t>кв.м.</t>
  </si>
  <si>
    <t>Замена лампы ДРЛ в прожекторе, установленного на фасаде здания (со стороны гаражей)</t>
  </si>
  <si>
    <t>август 2019 г.</t>
  </si>
  <si>
    <t>шт.</t>
  </si>
  <si>
    <t>Установка металлического поручня в тамбуре подъезда</t>
  </si>
  <si>
    <t>октябрь 2019 г.</t>
  </si>
  <si>
    <t>шт</t>
  </si>
  <si>
    <t>Замена общедомового прибора учета холодного водоснабжения на вводе в дом</t>
  </si>
  <si>
    <t xml:space="preserve">ноябрь 2019 г. </t>
  </si>
  <si>
    <t>Итого по ремонту:</t>
  </si>
  <si>
    <r>
      <t xml:space="preserve">СОДЕРЖАНИЕ ОБЩЕГО ИМУЩЕСТВА (обслуживаемая площадь -  </t>
    </r>
    <r>
      <rPr>
        <b/>
        <sz val="10"/>
        <rFont val="Calibri"/>
        <family val="2"/>
        <charset val="204"/>
        <scheme val="minor"/>
      </rPr>
      <t>1835,67кв.м.)</t>
    </r>
  </si>
  <si>
    <t>Отчет о выполнении договора управления многоквартирным домом                                                        № 19 по ул. Советская, г. Сортавала за период 01.01.2019-31.12.2019г.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</si>
</sst>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left" wrapText="1"/>
    </xf>
    <xf numFmtId="0" fontId="0" fillId="0" borderId="5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center"/>
    </xf>
    <xf numFmtId="2" fontId="0" fillId="0" borderId="5" xfId="0" applyNumberFormat="1" applyFont="1" applyBorder="1" applyAlignment="1">
      <alignment horizontal="center" vertical="distributed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2" fontId="0" fillId="0" borderId="1" xfId="0" applyNumberFormat="1" applyFont="1" applyBorder="1" applyAlignment="1">
      <alignment horizontal="center" wrapText="1"/>
    </xf>
    <xf numFmtId="0" fontId="1" fillId="0" borderId="4" xfId="0" applyFont="1" applyBorder="1" applyAlignment="1">
      <alignment horizontal="left" wrapText="1"/>
    </xf>
    <xf numFmtId="0" fontId="1" fillId="0" borderId="3" xfId="0" applyFont="1" applyBorder="1" applyAlignment="1">
      <alignment horizontal="left" wrapText="1"/>
    </xf>
    <xf numFmtId="2" fontId="1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1" fillId="0" borderId="4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17" fontId="0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2" fontId="0" fillId="0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0;&#1050;&#1058;&#1067;%20&#1047;&#1040;%20&#1052;&#1045;&#1057;&#1071;&#1062;%20&#1057;&#1086;&#1074;&#1077;&#1090;&#1089;&#1082;&#1072;&#1103;%20.19+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 2016"/>
      <sheetName val="Февраль 2016 г."/>
      <sheetName val="март 2016 г."/>
      <sheetName val="апрель 2016 г."/>
      <sheetName val="май 2016 г."/>
      <sheetName val="июнь 2016 г."/>
      <sheetName val="июль 2016 г."/>
      <sheetName val="август2016г."/>
      <sheetName val="сентябрь 2016"/>
      <sheetName val="октябрь 2016 г."/>
      <sheetName val="ноябрь 2016 г."/>
      <sheetName val="декабрь 2016г."/>
      <sheetName val="за 2016 г."/>
      <sheetName val="январь 2017 г."/>
      <sheetName val="февраль 2017 г."/>
      <sheetName val="март 2017 г."/>
      <sheetName val="апрель 2017 г."/>
      <sheetName val="май 2017 г."/>
      <sheetName val="июнь 2017г."/>
      <sheetName val="июль 2017 г."/>
      <sheetName val="август 2017 г."/>
      <sheetName val="сентябрь 2017г."/>
      <sheetName val="октябрь 2017 г."/>
      <sheetName val="ноябрь 2017 г."/>
      <sheetName val="декабрь 2017 г."/>
      <sheetName val="Годовой акт за 2017 г."/>
      <sheetName val="сравнение"/>
      <sheetName val="январь 2018 г."/>
      <sheetName val="февраль 2018 г."/>
      <sheetName val="март 2018 г."/>
      <sheetName val="апрель 2018 г."/>
      <sheetName val="май 2018 "/>
      <sheetName val="июнь 2018 г."/>
      <sheetName val="июль 2018 г."/>
      <sheetName val="август 2018 г."/>
      <sheetName val="сентябрь 2018 г."/>
      <sheetName val="октябрь 2018 г."/>
      <sheetName val="ноябрь 2018 г."/>
      <sheetName val="декабрь 2018 г."/>
      <sheetName val="годовой акт 2018 г."/>
      <sheetName val="СРАВНЕНИЕ 2018"/>
      <sheetName val="январь 2019 г."/>
      <sheetName val="февраль 2019 г."/>
      <sheetName val="март 2019"/>
      <sheetName val="апрель 2019 г."/>
      <sheetName val="май 2019 г."/>
      <sheetName val="июнь 2019 г."/>
      <sheetName val="июль 2019 г."/>
      <sheetName val="август 2019 г."/>
      <sheetName val="сентябрь 2019 г."/>
      <sheetName val="октябрь 2019 г."/>
      <sheetName val="ноябрь 2019 г."/>
      <sheetName val="декабрь2019 г."/>
      <sheetName val="Годовой акт 2019 г."/>
      <sheetName val="январь 2020 г."/>
      <sheetName val="февраль 2020 г."/>
      <sheetName val="март 2020 г."/>
      <sheetName val="апрель 2020 г."/>
      <sheetName val="май 2020 г."/>
      <sheetName val="июнь 2020 г."/>
      <sheetName val="июль 2020 г."/>
      <sheetName val="август 2020 г."/>
      <sheetName val="сентябрь 2020 г."/>
      <sheetName val="октябрь 2020 г."/>
      <sheetName val="ноябрь 2020 г."/>
      <sheetName val="декабрь 2020 г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9">
          <cell r="F9">
            <v>6548.7008999999989</v>
          </cell>
        </row>
        <row r="10">
          <cell r="F10">
            <v>3797.1458999999995</v>
          </cell>
        </row>
        <row r="11">
          <cell r="F11">
            <v>5869.9840000000004</v>
          </cell>
        </row>
        <row r="12">
          <cell r="F12">
            <v>2091.1817999999998</v>
          </cell>
        </row>
        <row r="13">
          <cell r="F13">
            <v>128.4059</v>
          </cell>
        </row>
        <row r="14">
          <cell r="F14">
            <v>73.374799999999993</v>
          </cell>
        </row>
        <row r="15">
          <cell r="F15">
            <v>348.53030000000001</v>
          </cell>
        </row>
        <row r="17">
          <cell r="F17">
            <v>1100.6219999999998</v>
          </cell>
        </row>
        <row r="18">
          <cell r="F18">
            <v>293.49919999999997</v>
          </cell>
        </row>
        <row r="19">
          <cell r="F19">
            <v>183.43700000000001</v>
          </cell>
        </row>
      </sheetData>
      <sheetData sheetId="42">
        <row r="9">
          <cell r="F9">
            <v>6548.7008999999989</v>
          </cell>
        </row>
        <row r="10">
          <cell r="F10">
            <v>3797.1458999999995</v>
          </cell>
        </row>
        <row r="11">
          <cell r="F11">
            <v>5869.9840000000004</v>
          </cell>
        </row>
        <row r="12">
          <cell r="F12">
            <v>2091.1817999999998</v>
          </cell>
        </row>
        <row r="13">
          <cell r="F13">
            <v>128.4059</v>
          </cell>
        </row>
        <row r="14">
          <cell r="F14">
            <v>73.374799999999993</v>
          </cell>
        </row>
        <row r="15">
          <cell r="F15">
            <v>348.53030000000001</v>
          </cell>
        </row>
        <row r="17">
          <cell r="F17">
            <v>1100.6219999999998</v>
          </cell>
        </row>
        <row r="18">
          <cell r="F18">
            <v>293.49919999999997</v>
          </cell>
        </row>
        <row r="19">
          <cell r="F19">
            <v>183.43700000000001</v>
          </cell>
        </row>
      </sheetData>
      <sheetData sheetId="43">
        <row r="9">
          <cell r="F9">
            <v>6548.7008999999989</v>
          </cell>
        </row>
        <row r="10">
          <cell r="F10">
            <v>3797.1458999999995</v>
          </cell>
        </row>
        <row r="11">
          <cell r="F11">
            <v>5869.9840000000004</v>
          </cell>
        </row>
        <row r="12">
          <cell r="F12">
            <v>2091.1817999999998</v>
          </cell>
        </row>
        <row r="13">
          <cell r="F13">
            <v>128.4059</v>
          </cell>
        </row>
        <row r="14">
          <cell r="F14">
            <v>73.374799999999993</v>
          </cell>
        </row>
        <row r="15">
          <cell r="F15">
            <v>348.53030000000001</v>
          </cell>
        </row>
        <row r="17">
          <cell r="F17">
            <v>1100.6219999999998</v>
          </cell>
        </row>
        <row r="18">
          <cell r="F18">
            <v>293.49919999999997</v>
          </cell>
        </row>
        <row r="19">
          <cell r="F19">
            <v>183.43700000000001</v>
          </cell>
        </row>
      </sheetData>
      <sheetData sheetId="44">
        <row r="9">
          <cell r="F9">
            <v>6548.7008999999989</v>
          </cell>
        </row>
        <row r="10">
          <cell r="F10">
            <v>3797.1458999999995</v>
          </cell>
        </row>
        <row r="11">
          <cell r="F11">
            <v>5869.9840000000004</v>
          </cell>
        </row>
        <row r="12">
          <cell r="F12">
            <v>2091.1817999999998</v>
          </cell>
        </row>
        <row r="13">
          <cell r="F13">
            <v>128.4059</v>
          </cell>
        </row>
        <row r="14">
          <cell r="F14">
            <v>73.374799999999993</v>
          </cell>
        </row>
        <row r="15">
          <cell r="F15">
            <v>348.53030000000001</v>
          </cell>
        </row>
        <row r="17">
          <cell r="F17">
            <v>1100.6219999999998</v>
          </cell>
        </row>
        <row r="18">
          <cell r="F18">
            <v>293.49919999999997</v>
          </cell>
        </row>
        <row r="19">
          <cell r="F19">
            <v>183.43700000000001</v>
          </cell>
        </row>
      </sheetData>
      <sheetData sheetId="45">
        <row r="9">
          <cell r="F9">
            <v>6548.7008999999989</v>
          </cell>
        </row>
        <row r="10">
          <cell r="F10">
            <v>3797.1458999999995</v>
          </cell>
        </row>
        <row r="11">
          <cell r="F11">
            <v>5869.9840000000004</v>
          </cell>
        </row>
        <row r="12">
          <cell r="F12">
            <v>2091.1817999999998</v>
          </cell>
        </row>
        <row r="13">
          <cell r="F13">
            <v>128.4059</v>
          </cell>
        </row>
        <row r="14">
          <cell r="F14">
            <v>73.374799999999993</v>
          </cell>
        </row>
        <row r="15">
          <cell r="F15">
            <v>348.53030000000001</v>
          </cell>
        </row>
        <row r="17">
          <cell r="F17">
            <v>1100.6219999999998</v>
          </cell>
        </row>
        <row r="18">
          <cell r="F18">
            <v>293.49919999999997</v>
          </cell>
        </row>
        <row r="19">
          <cell r="F19">
            <v>183.43700000000001</v>
          </cell>
        </row>
      </sheetData>
      <sheetData sheetId="46">
        <row r="9">
          <cell r="F9">
            <v>6548.7008999999989</v>
          </cell>
        </row>
        <row r="10">
          <cell r="F10">
            <v>3797.1458999999995</v>
          </cell>
        </row>
        <row r="11">
          <cell r="F11">
            <v>5869.9840000000004</v>
          </cell>
        </row>
        <row r="12">
          <cell r="F12">
            <v>2091.1817999999998</v>
          </cell>
        </row>
        <row r="13">
          <cell r="F13">
            <v>128.4059</v>
          </cell>
        </row>
        <row r="14">
          <cell r="F14">
            <v>73.374799999999993</v>
          </cell>
        </row>
        <row r="15">
          <cell r="F15">
            <v>348.53030000000001</v>
          </cell>
        </row>
        <row r="18">
          <cell r="F18">
            <v>1100.6219999999998</v>
          </cell>
        </row>
        <row r="19">
          <cell r="F19">
            <v>293.49919999999997</v>
          </cell>
        </row>
        <row r="20">
          <cell r="F20">
            <v>183.43700000000001</v>
          </cell>
        </row>
      </sheetData>
      <sheetData sheetId="47">
        <row r="9">
          <cell r="F9">
            <v>6557.98</v>
          </cell>
        </row>
        <row r="10">
          <cell r="F10">
            <v>3802.53</v>
          </cell>
        </row>
        <row r="11">
          <cell r="F11">
            <v>5878.3</v>
          </cell>
        </row>
        <row r="12">
          <cell r="F12">
            <v>2094.15</v>
          </cell>
        </row>
        <row r="13">
          <cell r="F13">
            <v>128.59</v>
          </cell>
        </row>
        <row r="14">
          <cell r="F14">
            <v>73.48</v>
          </cell>
        </row>
        <row r="15">
          <cell r="F15">
            <v>349.02</v>
          </cell>
        </row>
        <row r="17">
          <cell r="F17">
            <v>1138.9000000000001</v>
          </cell>
        </row>
        <row r="18">
          <cell r="F18">
            <v>312.27</v>
          </cell>
        </row>
        <row r="19">
          <cell r="F19">
            <v>202.05</v>
          </cell>
        </row>
      </sheetData>
      <sheetData sheetId="48">
        <row r="9">
          <cell r="F9">
            <v>6553.3419000000004</v>
          </cell>
        </row>
        <row r="10">
          <cell r="F10">
            <v>3799.8368999999998</v>
          </cell>
        </row>
        <row r="11">
          <cell r="F11">
            <v>5874.1440000000002</v>
          </cell>
        </row>
        <row r="12">
          <cell r="F12">
            <v>2092.6637999999998</v>
          </cell>
        </row>
        <row r="13">
          <cell r="F13">
            <v>128.49690000000001</v>
          </cell>
        </row>
        <row r="14">
          <cell r="F14">
            <v>73.4268</v>
          </cell>
        </row>
        <row r="15">
          <cell r="F15">
            <v>348.77730000000003</v>
          </cell>
        </row>
        <row r="17">
          <cell r="F17">
            <v>1138.1154000000001</v>
          </cell>
        </row>
        <row r="18">
          <cell r="F18">
            <v>312.06390000000005</v>
          </cell>
        </row>
        <row r="19">
          <cell r="F19">
            <v>201.9237</v>
          </cell>
        </row>
      </sheetData>
      <sheetData sheetId="49">
        <row r="9">
          <cell r="F9">
            <v>6865.4058000000005</v>
          </cell>
        </row>
        <row r="10">
          <cell r="F10">
            <v>4993.0224000000007</v>
          </cell>
        </row>
        <row r="11">
          <cell r="F11">
            <v>6461.5583999999999</v>
          </cell>
        </row>
        <row r="12">
          <cell r="F12">
            <v>2294.5875000000001</v>
          </cell>
        </row>
        <row r="13">
          <cell r="F13">
            <v>146.8536</v>
          </cell>
        </row>
        <row r="15">
          <cell r="F15">
            <v>4327.88</v>
          </cell>
        </row>
        <row r="16">
          <cell r="F16">
            <v>2019.76</v>
          </cell>
        </row>
        <row r="17">
          <cell r="F17">
            <v>3366.62</v>
          </cell>
        </row>
      </sheetData>
      <sheetData sheetId="50">
        <row r="9">
          <cell r="F9">
            <v>6865.4058000000005</v>
          </cell>
        </row>
        <row r="10">
          <cell r="F10">
            <v>4993.0224000000007</v>
          </cell>
        </row>
        <row r="11">
          <cell r="F11">
            <v>6461.5583999999999</v>
          </cell>
        </row>
        <row r="12">
          <cell r="F12">
            <v>2294.5875000000001</v>
          </cell>
        </row>
        <row r="13">
          <cell r="F13">
            <v>146.8536</v>
          </cell>
        </row>
        <row r="15">
          <cell r="F15">
            <v>4754.3852999999999</v>
          </cell>
        </row>
        <row r="16">
          <cell r="F16">
            <v>3285.8493000000003</v>
          </cell>
        </row>
        <row r="17">
          <cell r="F17">
            <v>2202.8040000000001</v>
          </cell>
        </row>
      </sheetData>
      <sheetData sheetId="51">
        <row r="9">
          <cell r="F9">
            <v>6865.4058000000005</v>
          </cell>
        </row>
        <row r="10">
          <cell r="F10">
            <v>4993.0224000000007</v>
          </cell>
        </row>
        <row r="11">
          <cell r="F11">
            <v>6461.5583999999999</v>
          </cell>
        </row>
        <row r="12">
          <cell r="F12">
            <v>2294.5875000000001</v>
          </cell>
        </row>
        <row r="13">
          <cell r="F13">
            <v>146.8536</v>
          </cell>
        </row>
        <row r="15">
          <cell r="F15">
            <v>697.55460000000005</v>
          </cell>
        </row>
        <row r="16">
          <cell r="F16">
            <v>1652.1030000000001</v>
          </cell>
        </row>
        <row r="17">
          <cell r="F17">
            <v>1101.402</v>
          </cell>
        </row>
      </sheetData>
      <sheetData sheetId="52">
        <row r="9">
          <cell r="F9">
            <v>7265.1058000000003</v>
          </cell>
        </row>
        <row r="10">
          <cell r="F10">
            <v>4993.0224000000007</v>
          </cell>
        </row>
        <row r="11">
          <cell r="F11">
            <v>6461.5583999999999</v>
          </cell>
        </row>
        <row r="12">
          <cell r="F12">
            <v>2294.5875000000001</v>
          </cell>
        </row>
        <row r="13">
          <cell r="F13">
            <v>146.8536</v>
          </cell>
        </row>
        <row r="15">
          <cell r="F15">
            <v>1130.5600000000002</v>
          </cell>
        </row>
        <row r="16">
          <cell r="F16">
            <v>307.81</v>
          </cell>
        </row>
        <row r="17">
          <cell r="F17">
            <v>1722.4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topLeftCell="A22" workbookViewId="0">
      <selection activeCell="F2" sqref="F2"/>
    </sheetView>
  </sheetViews>
  <sheetFormatPr defaultRowHeight="14.4" x14ac:dyDescent="0.3"/>
  <cols>
    <col min="1" max="1" width="28.44140625" customWidth="1"/>
    <col min="2" max="2" width="14.6640625" customWidth="1"/>
    <col min="3" max="3" width="9.44140625" customWidth="1"/>
    <col min="4" max="4" width="9" customWidth="1"/>
    <col min="5" max="5" width="13" customWidth="1"/>
    <col min="6" max="6" width="12.6640625" customWidth="1"/>
    <col min="7" max="7" width="0.109375" hidden="1" customWidth="1"/>
    <col min="8" max="8" width="9.109375" hidden="1" customWidth="1"/>
    <col min="9" max="9" width="11.109375" hidden="1" customWidth="1"/>
    <col min="10" max="10" width="9.109375" hidden="1" customWidth="1"/>
  </cols>
  <sheetData>
    <row r="1" spans="1:9" ht="30.75" customHeight="1" x14ac:dyDescent="0.3">
      <c r="A1" s="1" t="s">
        <v>54</v>
      </c>
      <c r="B1" s="1"/>
      <c r="C1" s="1"/>
      <c r="D1" s="1"/>
      <c r="E1" s="1"/>
      <c r="F1" s="1"/>
      <c r="G1" s="1"/>
      <c r="H1" s="1"/>
      <c r="I1" s="1"/>
    </row>
    <row r="2" spans="1:9" ht="110.4" x14ac:dyDescent="0.3">
      <c r="A2" s="2" t="s">
        <v>0</v>
      </c>
      <c r="B2" s="2" t="s">
        <v>1</v>
      </c>
      <c r="C2" s="3" t="s">
        <v>2</v>
      </c>
      <c r="D2" s="4"/>
      <c r="E2" s="2" t="s">
        <v>3</v>
      </c>
      <c r="F2" s="2" t="s">
        <v>4</v>
      </c>
    </row>
    <row r="3" spans="1:9" ht="15" customHeight="1" x14ac:dyDescent="0.3">
      <c r="A3" s="5" t="s">
        <v>53</v>
      </c>
      <c r="B3" s="6"/>
      <c r="C3" s="6"/>
      <c r="D3" s="6"/>
      <c r="E3" s="6"/>
      <c r="F3" s="7"/>
    </row>
    <row r="4" spans="1:9" ht="129.6" x14ac:dyDescent="0.3">
      <c r="A4" s="8" t="s">
        <v>5</v>
      </c>
      <c r="B4" s="9" t="s">
        <v>6</v>
      </c>
      <c r="C4" s="10" t="s">
        <v>7</v>
      </c>
      <c r="D4" s="11"/>
      <c r="E4" s="12" t="s">
        <v>8</v>
      </c>
      <c r="F4" s="13">
        <f>'[1]январь 2019 г.'!F9+'[1]февраль 2019 г.'!F9+'[1]март 2019'!F9+'[1]апрель 2019 г.'!F9+'[1]май 2019 г.'!F9+'[1]июнь 2019 г.'!F9+'[1]июль 2019 г.'!F9+'[1]август 2019 г.'!F9+'[1]сентябрь 2019 г.'!F9+'[1]октябрь 2019 г.'!F9+'[1]ноябрь 2019 г.'!F9+'[1]декабрь2019 г.'!F9</f>
        <v>80264.850499999986</v>
      </c>
    </row>
    <row r="5" spans="1:9" ht="90" x14ac:dyDescent="0.3">
      <c r="A5" s="14" t="s">
        <v>9</v>
      </c>
      <c r="B5" s="15" t="s">
        <v>10</v>
      </c>
      <c r="C5" s="10" t="s">
        <v>11</v>
      </c>
      <c r="D5" s="11"/>
      <c r="E5" s="12" t="s">
        <v>12</v>
      </c>
      <c r="F5" s="16">
        <f>'[1]январь 2019 г.'!F10+'[1]февраль 2019 г.'!F10+'[1]март 2019'!F10+'[1]апрель 2019 г.'!F10+'[1]май 2019 г.'!F10+'[1]июнь 2019 г.'!F10+'[1]июль 2019 г.'!F10+'[1]август 2019 г.'!F10+'[1]сентябрь 2019 г.'!F10+'[1]октябрь 2019 г.'!F10+'[1]ноябрь 2019 г.'!F10+'[1]декабрь2019 г.'!F10</f>
        <v>50357.331899999997</v>
      </c>
    </row>
    <row r="6" spans="1:9" ht="90" x14ac:dyDescent="0.3">
      <c r="A6" s="14" t="s">
        <v>13</v>
      </c>
      <c r="B6" s="15" t="s">
        <v>14</v>
      </c>
      <c r="C6" s="10" t="s">
        <v>7</v>
      </c>
      <c r="D6" s="11"/>
      <c r="E6" s="12" t="s">
        <v>15</v>
      </c>
      <c r="F6" s="17">
        <f>'[1]январь 2019 г.'!F11+'[1]февраль 2019 г.'!F11+'[1]март 2019'!F11+'[1]апрель 2019 г.'!F11+'[1]май 2019 г.'!F11+'[1]июнь 2019 г.'!F11+'[1]июль 2019 г.'!F11+'[1]август 2019 г.'!F11+'[1]сентябрь 2019 г.'!F11+'[1]октябрь 2019 г.'!F11+'[1]ноябрь 2019 г.'!F11+'[1]декабрь2019 г.'!F11</f>
        <v>72818.581600000005</v>
      </c>
    </row>
    <row r="7" spans="1:9" ht="90" x14ac:dyDescent="0.3">
      <c r="A7" s="14" t="s">
        <v>16</v>
      </c>
      <c r="B7" s="18" t="s">
        <v>17</v>
      </c>
      <c r="C7" s="10" t="s">
        <v>7</v>
      </c>
      <c r="D7" s="11"/>
      <c r="E7" s="12" t="s">
        <v>18</v>
      </c>
      <c r="F7" s="12">
        <f>'[1]январь 2019 г.'!F12+'[1]февраль 2019 г.'!F12+'[1]март 2019'!F12+'[1]апрель 2019 г.'!F12+'[1]май 2019 г.'!F12+'[1]июнь 2019 г.'!F12+'[1]июль 2019 г.'!F12+'[1]август 2019 г.'!F12+'[1]сентябрь 2019 г.'!F12+'[1]октябрь 2019 г.'!F12+'[1]ноябрь 2019 г.'!F12+'[1]декабрь2019 г.'!F12</f>
        <v>25912.254600000004</v>
      </c>
    </row>
    <row r="8" spans="1:9" ht="43.2" x14ac:dyDescent="0.3">
      <c r="A8" s="14" t="s">
        <v>19</v>
      </c>
      <c r="B8" s="18" t="s">
        <v>20</v>
      </c>
      <c r="C8" s="10"/>
      <c r="D8" s="11"/>
      <c r="E8" s="12"/>
      <c r="F8" s="13">
        <v>1900</v>
      </c>
    </row>
    <row r="9" spans="1:9" ht="28.8" x14ac:dyDescent="0.3">
      <c r="A9" s="14" t="s">
        <v>21</v>
      </c>
      <c r="B9" s="19" t="s">
        <v>22</v>
      </c>
      <c r="C9" s="10" t="s">
        <v>7</v>
      </c>
      <c r="D9" s="11"/>
      <c r="E9" s="20">
        <v>0.08</v>
      </c>
      <c r="F9" s="20">
        <f>'[1]январь 2019 г.'!F13+'[1]февраль 2019 г.'!F13+'[1]март 2019'!F13+'[1]апрель 2019 г.'!F13+'[1]май 2019 г.'!F13+'[1]июнь 2019 г.'!F13+'[1]июль 2019 г.'!F13+'[1]август 2019 г.'!F13+'[1]сентябрь 2019 г.'!F13+'[1]октябрь 2019 г.'!F13+'[1]ноябрь 2019 г.'!F13+'[1]декабрь2019 г.'!F13</f>
        <v>1614.9366999999997</v>
      </c>
    </row>
    <row r="10" spans="1:9" ht="45" x14ac:dyDescent="0.3">
      <c r="A10" s="14" t="s">
        <v>23</v>
      </c>
      <c r="B10" s="21" t="s">
        <v>24</v>
      </c>
      <c r="C10" s="10" t="s">
        <v>11</v>
      </c>
      <c r="D10" s="11"/>
      <c r="E10" s="22" t="s">
        <v>25</v>
      </c>
      <c r="F10" s="20">
        <f>'[1]январь 2019 г.'!F14+'[1]февраль 2019 г.'!F14+'[1]март 2019'!F14+'[1]апрель 2019 г.'!F14+'[1]май 2019 г.'!F14+'[1]июнь 2019 г.'!F14+'[1]июль 2019 г.'!F14+'[1]август 2019 г.'!F14</f>
        <v>587.15559999999994</v>
      </c>
    </row>
    <row r="11" spans="1:9" ht="45" x14ac:dyDescent="0.3">
      <c r="A11" s="14" t="s">
        <v>26</v>
      </c>
      <c r="B11" s="21" t="s">
        <v>22</v>
      </c>
      <c r="C11" s="10" t="s">
        <v>11</v>
      </c>
      <c r="D11" s="11"/>
      <c r="E11" s="22" t="s">
        <v>27</v>
      </c>
      <c r="F11" s="20">
        <f>'[1]январь 2019 г.'!F15+'[1]февраль 2019 г.'!F15+'[1]март 2019'!F15+'[1]апрель 2019 г.'!F15+'[1]май 2019 г.'!F15+'[1]июнь 2019 г.'!F15+'[1]июль 2019 г.'!F15+'[1]август 2019 г.'!F15</f>
        <v>2788.9791</v>
      </c>
    </row>
    <row r="12" spans="1:9" x14ac:dyDescent="0.3">
      <c r="A12" s="23" t="s">
        <v>28</v>
      </c>
      <c r="B12" s="23"/>
      <c r="C12" s="23"/>
      <c r="D12" s="24"/>
      <c r="E12" s="25">
        <f>SUM(E4:E9)</f>
        <v>0.08</v>
      </c>
      <c r="F12" s="25">
        <f>SUM(F4:F11)</f>
        <v>236244.09</v>
      </c>
    </row>
    <row r="13" spans="1:9" x14ac:dyDescent="0.3">
      <c r="A13" s="14" t="s">
        <v>29</v>
      </c>
      <c r="B13" s="21" t="s">
        <v>22</v>
      </c>
      <c r="C13" s="10" t="s">
        <v>11</v>
      </c>
      <c r="D13" s="11"/>
      <c r="E13" s="35"/>
      <c r="F13" s="20">
        <f>'[1]январь 2019 г.'!F17+'[1]февраль 2019 г.'!F17+'[1]март 2019'!F17+'[1]апрель 2019 г.'!F17+'[1]май 2019 г.'!F17+'[1]июнь 2019 г.'!F18+'[1]июль 2019 г.'!F17+'[1]август 2019 г.'!F17+'[1]сентябрь 2019 г.'!F15+'[1]октябрь 2019 г.'!F15+'[1]ноябрь 2019 г.'!F15+'[1]декабрь2019 г.'!F15</f>
        <v>19791.1273</v>
      </c>
    </row>
    <row r="14" spans="1:9" x14ac:dyDescent="0.3">
      <c r="A14" s="14" t="s">
        <v>30</v>
      </c>
      <c r="B14" s="21" t="s">
        <v>22</v>
      </c>
      <c r="C14" s="10" t="s">
        <v>11</v>
      </c>
      <c r="D14" s="11"/>
      <c r="E14" s="35"/>
      <c r="F14" s="20">
        <f>'[1]январь 2019 г.'!F18+'[1]февраль 2019 г.'!F18+'[1]март 2019'!F18+'[1]апрель 2019 г.'!F18+'[1]май 2019 г.'!F18+'[1]июнь 2019 г.'!F19+'[1]июль 2019 г.'!F18+'[1]август 2019 г.'!F18+'[1]сентябрь 2019 г.'!F16+'[1]октябрь 2019 г.'!F16+'[1]ноябрь 2019 г.'!F16+'[1]декабрь2019 г.'!F16</f>
        <v>9650.8514000000014</v>
      </c>
    </row>
    <row r="15" spans="1:9" x14ac:dyDescent="0.3">
      <c r="A15" s="14" t="s">
        <v>31</v>
      </c>
      <c r="B15" s="21" t="s">
        <v>22</v>
      </c>
      <c r="C15" s="10" t="s">
        <v>11</v>
      </c>
      <c r="D15" s="11"/>
      <c r="E15" s="35"/>
      <c r="F15" s="20">
        <f>'[1]январь 2019 г.'!F19+'[1]февраль 2019 г.'!F19+'[1]март 2019'!F19+'[1]апрель 2019 г.'!F19+'[1]май 2019 г.'!F19+'[1]июнь 2019 г.'!F20+'[1]июль 2019 г.'!F19+'[1]август 2019 г.'!F19+'[1]сентябрь 2019 г.'!F17+'[1]октябрь 2019 г.'!F17+'[1]ноябрь 2019 г.'!F17+'[1]декабрь2019 г.'!F17</f>
        <v>9897.8217000000004</v>
      </c>
    </row>
    <row r="16" spans="1:9" x14ac:dyDescent="0.3">
      <c r="A16" s="26" t="s">
        <v>32</v>
      </c>
      <c r="B16" s="23"/>
      <c r="C16" s="23"/>
      <c r="D16" s="24"/>
      <c r="E16" s="25">
        <f>SUM(E13:E15)</f>
        <v>0</v>
      </c>
      <c r="F16" s="25">
        <f>SUM(F13:F15)</f>
        <v>39339.8004</v>
      </c>
    </row>
    <row r="17" spans="1:6" x14ac:dyDescent="0.3">
      <c r="A17" s="27" t="s">
        <v>33</v>
      </c>
      <c r="B17" s="27"/>
      <c r="C17" s="27"/>
      <c r="D17" s="27"/>
      <c r="E17" s="27"/>
      <c r="F17" s="25">
        <f>F12+F16</f>
        <v>275583.89039999997</v>
      </c>
    </row>
    <row r="18" spans="1:6" x14ac:dyDescent="0.3">
      <c r="A18" s="28" t="s">
        <v>34</v>
      </c>
      <c r="B18" s="28"/>
      <c r="C18" s="28"/>
      <c r="D18" s="28"/>
      <c r="E18" s="28"/>
      <c r="F18" s="28"/>
    </row>
    <row r="19" spans="1:6" ht="110.4" x14ac:dyDescent="0.3">
      <c r="A19" s="2" t="s">
        <v>0</v>
      </c>
      <c r="B19" s="2" t="s">
        <v>1</v>
      </c>
      <c r="C19" s="18" t="s">
        <v>2</v>
      </c>
      <c r="D19" s="29" t="s">
        <v>35</v>
      </c>
      <c r="E19" s="2" t="s">
        <v>3</v>
      </c>
      <c r="F19" s="2" t="s">
        <v>4</v>
      </c>
    </row>
    <row r="20" spans="1:6" ht="75" customHeight="1" x14ac:dyDescent="0.3">
      <c r="A20" s="30" t="s">
        <v>36</v>
      </c>
      <c r="B20" s="31" t="s">
        <v>37</v>
      </c>
      <c r="C20" s="18" t="s">
        <v>38</v>
      </c>
      <c r="D20" s="32">
        <v>2</v>
      </c>
      <c r="E20" s="12">
        <v>1925</v>
      </c>
      <c r="F20" s="18">
        <f>E20*D20</f>
        <v>3850</v>
      </c>
    </row>
    <row r="21" spans="1:6" ht="75" customHeight="1" x14ac:dyDescent="0.3">
      <c r="A21" s="30" t="s">
        <v>36</v>
      </c>
      <c r="B21" s="31" t="s">
        <v>39</v>
      </c>
      <c r="C21" s="18" t="s">
        <v>38</v>
      </c>
      <c r="D21" s="32">
        <v>4</v>
      </c>
      <c r="E21" s="33">
        <v>1925</v>
      </c>
      <c r="F21" s="18">
        <f>E21*D21</f>
        <v>7700</v>
      </c>
    </row>
    <row r="22" spans="1:6" ht="75" customHeight="1" x14ac:dyDescent="0.3">
      <c r="A22" s="30" t="s">
        <v>36</v>
      </c>
      <c r="B22" s="31" t="s">
        <v>40</v>
      </c>
      <c r="C22" s="18" t="s">
        <v>38</v>
      </c>
      <c r="D22" s="32">
        <v>1.5</v>
      </c>
      <c r="E22" s="33">
        <f>F22/D22</f>
        <v>1925.3333333333333</v>
      </c>
      <c r="F22" s="18">
        <v>2888</v>
      </c>
    </row>
    <row r="23" spans="1:6" ht="39" customHeight="1" x14ac:dyDescent="0.3">
      <c r="A23" s="30" t="s">
        <v>41</v>
      </c>
      <c r="B23" s="31" t="s">
        <v>42</v>
      </c>
      <c r="C23" s="18" t="s">
        <v>43</v>
      </c>
      <c r="D23" s="32">
        <v>56</v>
      </c>
      <c r="E23" s="33">
        <f>F23/D23</f>
        <v>480.625</v>
      </c>
      <c r="F23" s="18">
        <v>26915</v>
      </c>
    </row>
    <row r="24" spans="1:6" ht="66.75" customHeight="1" x14ac:dyDescent="0.3">
      <c r="A24" s="30" t="s">
        <v>44</v>
      </c>
      <c r="B24" s="31" t="s">
        <v>45</v>
      </c>
      <c r="C24" s="18" t="s">
        <v>46</v>
      </c>
      <c r="D24" s="32">
        <v>1</v>
      </c>
      <c r="E24" s="33">
        <v>916</v>
      </c>
      <c r="F24" s="18">
        <v>916</v>
      </c>
    </row>
    <row r="25" spans="1:6" ht="36.75" customHeight="1" x14ac:dyDescent="0.3">
      <c r="A25" s="30" t="s">
        <v>47</v>
      </c>
      <c r="B25" s="31" t="s">
        <v>48</v>
      </c>
      <c r="C25" s="18" t="s">
        <v>49</v>
      </c>
      <c r="D25" s="32">
        <v>1</v>
      </c>
      <c r="E25" s="33">
        <v>2750</v>
      </c>
      <c r="F25" s="18">
        <v>2750</v>
      </c>
    </row>
    <row r="26" spans="1:6" ht="68.25" customHeight="1" x14ac:dyDescent="0.3">
      <c r="A26" s="30" t="s">
        <v>50</v>
      </c>
      <c r="B26" s="31" t="s">
        <v>51</v>
      </c>
      <c r="C26" s="18" t="s">
        <v>46</v>
      </c>
      <c r="D26" s="32">
        <v>1</v>
      </c>
      <c r="E26" s="33">
        <v>7507</v>
      </c>
      <c r="F26" s="18">
        <v>7507</v>
      </c>
    </row>
    <row r="27" spans="1:6" x14ac:dyDescent="0.3">
      <c r="A27" s="30" t="s">
        <v>52</v>
      </c>
      <c r="B27" s="21"/>
      <c r="C27" s="21"/>
      <c r="D27" s="21"/>
      <c r="E27" s="22"/>
      <c r="F27" s="21">
        <f>SUM(F20:F26)</f>
        <v>52526</v>
      </c>
    </row>
    <row r="28" spans="1:6" x14ac:dyDescent="0.3">
      <c r="A28" s="34"/>
    </row>
  </sheetData>
  <mergeCells count="18">
    <mergeCell ref="A18:F18"/>
    <mergeCell ref="A12:D12"/>
    <mergeCell ref="C13:D13"/>
    <mergeCell ref="C14:D14"/>
    <mergeCell ref="C15:D15"/>
    <mergeCell ref="A16:D16"/>
    <mergeCell ref="A17:E17"/>
    <mergeCell ref="C6:D6"/>
    <mergeCell ref="C7:D7"/>
    <mergeCell ref="C8:D8"/>
    <mergeCell ref="C9:D9"/>
    <mergeCell ref="C10:D10"/>
    <mergeCell ref="C11:D11"/>
    <mergeCell ref="A1:I1"/>
    <mergeCell ref="C2:D2"/>
    <mergeCell ref="A3:F3"/>
    <mergeCell ref="C4:D4"/>
    <mergeCell ref="C5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2019 г.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2020-05-13T09:03:46Z</dcterms:created>
  <dcterms:modified xsi:type="dcterms:W3CDTF">2020-05-13T09:06:17Z</dcterms:modified>
</cp:coreProperties>
</file>