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0730" windowHeight="9525"/>
  </bookViews>
  <sheets>
    <sheet name="2021" sheetId="1" r:id="rId1"/>
  </sheets>
  <calcPr calcId="125725" refMode="R1C1"/>
</workbook>
</file>

<file path=xl/calcChain.xml><?xml version="1.0" encoding="utf-8"?>
<calcChain xmlns="http://schemas.openxmlformats.org/spreadsheetml/2006/main">
  <c r="I43" i="1"/>
  <c r="I35"/>
  <c r="F35"/>
  <c r="H35" s="1"/>
  <c r="F34"/>
  <c r="F38" s="1"/>
  <c r="G33"/>
  <c r="F33"/>
  <c r="E33"/>
  <c r="D33"/>
  <c r="C33"/>
  <c r="H32"/>
  <c r="I31"/>
  <c r="H31"/>
  <c r="I30"/>
  <c r="H30"/>
  <c r="I29"/>
  <c r="I33" s="1"/>
  <c r="H29"/>
  <c r="H33" s="1"/>
  <c r="I28"/>
  <c r="H28"/>
  <c r="I26"/>
  <c r="G26"/>
  <c r="F26"/>
  <c r="D26"/>
  <c r="C26"/>
  <c r="E25"/>
  <c r="H25" s="1"/>
  <c r="H26" s="1"/>
  <c r="I24"/>
  <c r="H24"/>
  <c r="G22"/>
  <c r="G34" s="1"/>
  <c r="G38" s="1"/>
  <c r="F22"/>
  <c r="E22"/>
  <c r="D22"/>
  <c r="D34" s="1"/>
  <c r="D38" s="1"/>
  <c r="C22"/>
  <c r="C34" s="1"/>
  <c r="C38" s="1"/>
  <c r="I20"/>
  <c r="H20"/>
  <c r="I18"/>
  <c r="H18"/>
  <c r="I16"/>
  <c r="H16"/>
  <c r="I14"/>
  <c r="H14"/>
  <c r="I12"/>
  <c r="H12"/>
  <c r="I10"/>
  <c r="H10"/>
  <c r="H22" s="1"/>
  <c r="I8"/>
  <c r="I22" s="1"/>
  <c r="I34" s="1"/>
  <c r="I38" s="1"/>
  <c r="H8"/>
  <c r="H34" l="1"/>
  <c r="H38" s="1"/>
  <c r="E26"/>
  <c r="E34" s="1"/>
  <c r="E38" s="1"/>
</calcChain>
</file>

<file path=xl/sharedStrings.xml><?xml version="1.0" encoding="utf-8"?>
<sst xmlns="http://schemas.openxmlformats.org/spreadsheetml/2006/main" count="48" uniqueCount="42">
  <si>
    <t>УТВЕРЖДАЮ</t>
  </si>
  <si>
    <t>Директор ООО УК "Эталон" _____________________Н.К.Дмитриева</t>
  </si>
  <si>
    <t>Информация о состоянии лицевого счета д.№ 6 по ул. Дружбы народов</t>
  </si>
  <si>
    <t>за период 01.01.2021-31.12.2021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</si>
  <si>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</si>
  <si>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</si>
  <si>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</si>
  <si>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</si>
  <si>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</si>
  <si>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</si>
  <si>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</si>
  <si>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</si>
  <si>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- 4164,9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</si>
  <si>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</si>
  <si>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</si>
  <si>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</si>
  <si>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</si>
  <si>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</si>
  <si>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</si>
  <si>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</si>
  <si>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</si>
  <si>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</si>
  <si>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Доходы и расходы от размещения средств на счете (проценты и комиссии)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</si>
  <si>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</si>
  <si>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</si>
  <si>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</si>
  <si>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</si>
  <si>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</si>
  <si>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</t>
  </si>
  <si>
    <t>ВСЕГО по дому</t>
  </si>
  <si>
    <t>ТЕКУЩИЙ РЕМОНТ</t>
  </si>
  <si>
    <t xml:space="preserve">Услуга экскаватора-погрузчика по уборке снега </t>
  </si>
  <si>
    <t>январь 2018 г.</t>
  </si>
  <si>
    <t>2 маш/час</t>
  </si>
  <si>
    <t>1 маш/час</t>
  </si>
  <si>
    <t>Замена светильников с лампами ДРЛ на прожектор светодиодный с датчиком на движение над подъездами №№ 2,4</t>
  </si>
  <si>
    <t>март 2018 г.</t>
  </si>
  <si>
    <t>2 шт.</t>
  </si>
  <si>
    <t>Замена аварийного участка стояка холодного водоснабжения кв. №№ 51,54</t>
  </si>
  <si>
    <t>3 м.п.</t>
  </si>
  <si>
    <t>Замена светильников с лампами накаливания над подъездами и в тамбурах подъездов №№ 1,2,3,4,5,6 на светодиодные светильники с датчиками на движение.</t>
  </si>
  <si>
    <t>12 шт.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</si>
</sst>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0"/>
      <color rgb="FF0033CC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u/>
      <sz val="10"/>
      <color rgb="FF0000FF"/>
      <name val="Arial"/>
      <family val="2"/>
      <charset val="204"/>
    </font>
    <font>
      <i/>
      <sz val="10"/>
      <color indexed="12"/>
      <name val="Arial Cyr"/>
      <charset val="204"/>
    </font>
    <font>
      <i/>
      <sz val="11"/>
      <color rgb="FF0033CC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164" fontId="1" fillId="0" borderId="0" applyFon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109">
    <xf numFmtId="0" fontId="0" fillId="0" borderId="0" xfId="0"/>
    <xf numFmtId="0" fontId="1" fillId="0" borderId="0" xfId="1"/>
    <xf numFmtId="0" fontId="19" fillId="0" borderId="0" xfId="1" applyFont="1"/>
    <xf numFmtId="0" fontId="19" fillId="0" borderId="0" xfId="1" applyFont="1" applyAlignment="1">
      <alignment horizontal="right"/>
    </xf>
    <xf numFmtId="0" fontId="20" fillId="0" borderId="0" xfId="1" applyFont="1" applyAlignment="1">
      <alignment horizontal="center"/>
    </xf>
    <xf numFmtId="0" fontId="21" fillId="0" borderId="10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0" fontId="23" fillId="0" borderId="0" xfId="1" applyFont="1" applyAlignment="1">
      <alignment horizontal="right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0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26" fillId="0" borderId="16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27" fillId="0" borderId="18" xfId="1" applyFont="1" applyBorder="1" applyAlignment="1">
      <alignment horizontal="left"/>
    </xf>
    <xf numFmtId="0" fontId="27" fillId="0" borderId="19" xfId="1" applyFont="1" applyBorder="1" applyAlignment="1">
      <alignment horizontal="left"/>
    </xf>
    <xf numFmtId="3" fontId="27" fillId="0" borderId="20" xfId="1" applyNumberFormat="1" applyFont="1" applyBorder="1" applyAlignment="1">
      <alignment horizontal="center"/>
    </xf>
    <xf numFmtId="3" fontId="27" fillId="0" borderId="19" xfId="1" applyNumberFormat="1" applyFont="1" applyBorder="1" applyAlignment="1">
      <alignment horizontal="center"/>
    </xf>
    <xf numFmtId="0" fontId="27" fillId="0" borderId="0" xfId="1" applyFont="1" applyFill="1" applyBorder="1" applyAlignment="1">
      <alignment horizontal="center" wrapText="1"/>
    </xf>
    <xf numFmtId="0" fontId="27" fillId="0" borderId="15" xfId="1" applyFont="1" applyBorder="1" applyAlignment="1">
      <alignment horizontal="left"/>
    </xf>
    <xf numFmtId="0" fontId="27" fillId="0" borderId="17" xfId="1" applyFont="1" applyBorder="1" applyAlignment="1">
      <alignment horizontal="left"/>
    </xf>
    <xf numFmtId="3" fontId="27" fillId="0" borderId="21" xfId="1" applyNumberFormat="1" applyFont="1" applyBorder="1" applyAlignment="1">
      <alignment horizontal="center"/>
    </xf>
    <xf numFmtId="3" fontId="27" fillId="0" borderId="22" xfId="1" applyNumberFormat="1" applyFont="1" applyBorder="1" applyAlignment="1">
      <alignment horizontal="center"/>
    </xf>
    <xf numFmtId="0" fontId="27" fillId="0" borderId="0" xfId="1" applyFont="1"/>
    <xf numFmtId="0" fontId="23" fillId="0" borderId="15" xfId="1" applyFont="1" applyBorder="1" applyAlignment="1">
      <alignment horizontal="left"/>
    </xf>
    <xf numFmtId="0" fontId="23" fillId="0" borderId="17" xfId="1" applyFont="1" applyBorder="1" applyAlignment="1">
      <alignment horizontal="left"/>
    </xf>
    <xf numFmtId="3" fontId="23" fillId="0" borderId="22" xfId="1" applyNumberFormat="1" applyFont="1" applyBorder="1" applyAlignment="1">
      <alignment horizontal="center"/>
    </xf>
    <xf numFmtId="3" fontId="23" fillId="0" borderId="19" xfId="1" applyNumberFormat="1" applyFont="1" applyBorder="1" applyAlignment="1">
      <alignment horizontal="center"/>
    </xf>
    <xf numFmtId="0" fontId="27" fillId="0" borderId="23" xfId="1" applyFont="1" applyBorder="1" applyAlignment="1">
      <alignment horizontal="left"/>
    </xf>
    <xf numFmtId="0" fontId="27" fillId="0" borderId="21" xfId="1" applyFont="1" applyBorder="1" applyAlignment="1">
      <alignment horizontal="left"/>
    </xf>
    <xf numFmtId="3" fontId="28" fillId="0" borderId="22" xfId="1" applyNumberFormat="1" applyFont="1" applyBorder="1" applyAlignment="1">
      <alignment horizontal="center"/>
    </xf>
    <xf numFmtId="0" fontId="0" fillId="0" borderId="17" xfId="0" applyBorder="1" applyAlignment="1">
      <alignment horizontal="left"/>
    </xf>
    <xf numFmtId="0" fontId="27" fillId="0" borderId="22" xfId="1" applyFont="1" applyBorder="1" applyAlignment="1">
      <alignment horizontal="left"/>
    </xf>
    <xf numFmtId="3" fontId="23" fillId="0" borderId="21" xfId="1" applyNumberFormat="1" applyFont="1" applyBorder="1" applyAlignment="1">
      <alignment horizontal="center"/>
    </xf>
    <xf numFmtId="1" fontId="23" fillId="0" borderId="22" xfId="1" applyNumberFormat="1" applyFont="1" applyBorder="1" applyAlignment="1">
      <alignment horizontal="center"/>
    </xf>
    <xf numFmtId="0" fontId="20" fillId="24" borderId="24" xfId="1" applyFont="1" applyFill="1" applyBorder="1" applyAlignment="1">
      <alignment horizontal="center"/>
    </xf>
    <xf numFmtId="0" fontId="20" fillId="24" borderId="25" xfId="1" applyFont="1" applyFill="1" applyBorder="1" applyAlignment="1">
      <alignment horizontal="center"/>
    </xf>
    <xf numFmtId="3" fontId="20" fillId="24" borderId="24" xfId="1" applyNumberFormat="1" applyFont="1" applyFill="1" applyBorder="1" applyAlignment="1">
      <alignment horizontal="center"/>
    </xf>
    <xf numFmtId="0" fontId="20" fillId="25" borderId="13" xfId="1" applyFont="1" applyFill="1" applyBorder="1" applyAlignment="1">
      <alignment horizontal="center"/>
    </xf>
    <xf numFmtId="0" fontId="20" fillId="25" borderId="14" xfId="1" applyFont="1" applyFill="1" applyBorder="1" applyAlignment="1">
      <alignment horizontal="center"/>
    </xf>
    <xf numFmtId="3" fontId="20" fillId="25" borderId="14" xfId="1" applyNumberFormat="1" applyFont="1" applyFill="1" applyBorder="1" applyAlignment="1">
      <alignment horizontal="center"/>
    </xf>
    <xf numFmtId="3" fontId="20" fillId="25" borderId="26" xfId="1" applyNumberFormat="1" applyFont="1" applyFill="1" applyBorder="1" applyAlignment="1">
      <alignment horizontal="center"/>
    </xf>
    <xf numFmtId="0" fontId="27" fillId="0" borderId="27" xfId="1" applyFont="1" applyBorder="1" applyAlignment="1">
      <alignment horizontal="left" wrapText="1"/>
    </xf>
    <xf numFmtId="0" fontId="27" fillId="0" borderId="28" xfId="1" applyFont="1" applyBorder="1" applyAlignment="1">
      <alignment horizontal="left" wrapText="1"/>
    </xf>
    <xf numFmtId="1" fontId="27" fillId="0" borderId="22" xfId="1" applyNumberFormat="1" applyFont="1" applyBorder="1" applyAlignment="1">
      <alignment horizontal="center"/>
    </xf>
    <xf numFmtId="0" fontId="0" fillId="0" borderId="28" xfId="0" applyBorder="1" applyAlignment="1">
      <alignment horizontal="left" wrapText="1"/>
    </xf>
    <xf numFmtId="2" fontId="27" fillId="0" borderId="0" xfId="1" applyNumberFormat="1" applyFont="1"/>
    <xf numFmtId="0" fontId="20" fillId="24" borderId="22" xfId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3" fontId="20" fillId="24" borderId="22" xfId="1" applyNumberFormat="1" applyFont="1" applyFill="1" applyBorder="1" applyAlignment="1">
      <alignment horizontal="center"/>
    </xf>
    <xf numFmtId="3" fontId="1" fillId="0" borderId="0" xfId="1" applyNumberFormat="1"/>
    <xf numFmtId="3" fontId="1" fillId="0" borderId="0" xfId="1" applyNumberFormat="1" applyFill="1"/>
    <xf numFmtId="0" fontId="1" fillId="0" borderId="0" xfId="1" applyFill="1"/>
    <xf numFmtId="0" fontId="20" fillId="0" borderId="29" xfId="1" applyFont="1" applyBorder="1" applyAlignment="1">
      <alignment horizontal="center"/>
    </xf>
    <xf numFmtId="0" fontId="23" fillId="0" borderId="0" xfId="1" applyFont="1" applyBorder="1" applyAlignment="1">
      <alignment horizontal="center"/>
    </xf>
    <xf numFmtId="0" fontId="23" fillId="0" borderId="30" xfId="1" applyFont="1" applyBorder="1" applyAlignment="1">
      <alignment horizontal="center"/>
    </xf>
    <xf numFmtId="0" fontId="27" fillId="0" borderId="31" xfId="1" applyFont="1" applyBorder="1" applyAlignment="1">
      <alignment horizontal="left" wrapText="1"/>
    </xf>
    <xf numFmtId="0" fontId="27" fillId="0" borderId="32" xfId="1" applyFont="1" applyBorder="1" applyAlignment="1">
      <alignment horizontal="left" wrapText="1"/>
    </xf>
    <xf numFmtId="3" fontId="27" fillId="0" borderId="32" xfId="1" applyNumberFormat="1" applyFont="1" applyBorder="1" applyAlignment="1">
      <alignment horizontal="center"/>
    </xf>
    <xf numFmtId="3" fontId="27" fillId="0" borderId="33" xfId="1" applyNumberFormat="1" applyFont="1" applyFill="1" applyBorder="1" applyAlignment="1">
      <alignment horizontal="center"/>
    </xf>
    <xf numFmtId="0" fontId="27" fillId="0" borderId="23" xfId="1" applyFont="1" applyBorder="1" applyAlignment="1">
      <alignment horizontal="left" wrapText="1"/>
    </xf>
    <xf numFmtId="0" fontId="27" fillId="0" borderId="22" xfId="1" applyFont="1" applyBorder="1" applyAlignment="1">
      <alignment horizontal="left" wrapText="1"/>
    </xf>
    <xf numFmtId="3" fontId="27" fillId="0" borderId="19" xfId="1" applyNumberFormat="1" applyFont="1" applyFill="1" applyBorder="1" applyAlignment="1">
      <alignment horizontal="center"/>
    </xf>
    <xf numFmtId="0" fontId="23" fillId="0" borderId="34" xfId="1" applyFont="1" applyBorder="1" applyAlignment="1">
      <alignment horizontal="left"/>
    </xf>
    <xf numFmtId="0" fontId="23" fillId="0" borderId="35" xfId="1" applyFont="1" applyBorder="1" applyAlignment="1">
      <alignment horizontal="left"/>
    </xf>
    <xf numFmtId="3" fontId="23" fillId="0" borderId="35" xfId="1" applyNumberFormat="1" applyFont="1" applyBorder="1" applyAlignment="1">
      <alignment horizontal="center"/>
    </xf>
    <xf numFmtId="3" fontId="27" fillId="0" borderId="35" xfId="1" applyNumberFormat="1" applyFont="1" applyBorder="1" applyAlignment="1">
      <alignment horizontal="center"/>
    </xf>
    <xf numFmtId="3" fontId="23" fillId="0" borderId="36" xfId="1" applyNumberFormat="1" applyFont="1" applyBorder="1" applyAlignment="1">
      <alignment horizontal="center"/>
    </xf>
    <xf numFmtId="0" fontId="20" fillId="24" borderId="37" xfId="1" applyFont="1" applyFill="1" applyBorder="1" applyAlignment="1">
      <alignment horizontal="center"/>
    </xf>
    <xf numFmtId="0" fontId="20" fillId="24" borderId="38" xfId="1" applyFont="1" applyFill="1" applyBorder="1" applyAlignment="1">
      <alignment horizontal="center"/>
    </xf>
    <xf numFmtId="3" fontId="20" fillId="24" borderId="38" xfId="1" applyNumberFormat="1" applyFont="1" applyFill="1" applyBorder="1" applyAlignment="1">
      <alignment horizontal="center"/>
    </xf>
    <xf numFmtId="0" fontId="20" fillId="24" borderId="24" xfId="1" applyFont="1" applyFill="1" applyBorder="1" applyAlignment="1">
      <alignment horizontal="left"/>
    </xf>
    <xf numFmtId="0" fontId="20" fillId="24" borderId="25" xfId="1" applyFont="1" applyFill="1" applyBorder="1" applyAlignment="1">
      <alignment horizontal="left"/>
    </xf>
    <xf numFmtId="0" fontId="27" fillId="25" borderId="39" xfId="1" applyFont="1" applyFill="1" applyBorder="1" applyAlignment="1">
      <alignment horizontal="center" wrapText="1"/>
    </xf>
    <xf numFmtId="0" fontId="27" fillId="25" borderId="40" xfId="1" applyFont="1" applyFill="1" applyBorder="1" applyAlignment="1">
      <alignment horizontal="center" wrapText="1"/>
    </xf>
    <xf numFmtId="3" fontId="27" fillId="25" borderId="22" xfId="1" applyNumberFormat="1" applyFont="1" applyFill="1" applyBorder="1" applyAlignment="1">
      <alignment horizontal="center"/>
    </xf>
    <xf numFmtId="3" fontId="27" fillId="25" borderId="35" xfId="1" applyNumberFormat="1" applyFont="1" applyFill="1" applyBorder="1" applyAlignment="1">
      <alignment horizontal="center"/>
    </xf>
    <xf numFmtId="0" fontId="29" fillId="0" borderId="41" xfId="0" applyFont="1" applyBorder="1" applyAlignment="1">
      <alignment wrapText="1"/>
    </xf>
    <xf numFmtId="0" fontId="0" fillId="0" borderId="0" xfId="0" applyAlignment="1">
      <alignment wrapText="1"/>
    </xf>
    <xf numFmtId="0" fontId="29" fillId="0" borderId="0" xfId="0" applyFont="1"/>
    <xf numFmtId="0" fontId="27" fillId="25" borderId="22" xfId="1" applyFont="1" applyFill="1" applyBorder="1" applyAlignment="1">
      <alignment horizontal="center" wrapText="1"/>
    </xf>
    <xf numFmtId="0" fontId="29" fillId="0" borderId="22" xfId="0" applyFont="1" applyBorder="1" applyAlignment="1">
      <alignment horizontal="center" wrapText="1"/>
    </xf>
    <xf numFmtId="0" fontId="23" fillId="0" borderId="13" xfId="1" applyFont="1" applyBorder="1" applyAlignment="1">
      <alignment horizontal="left"/>
    </xf>
    <xf numFmtId="0" fontId="23" fillId="0" borderId="14" xfId="1" applyFont="1" applyBorder="1" applyAlignment="1">
      <alignment horizontal="left"/>
    </xf>
    <xf numFmtId="0" fontId="23" fillId="0" borderId="26" xfId="1" applyFont="1" applyBorder="1" applyAlignment="1">
      <alignment horizontal="left"/>
    </xf>
    <xf numFmtId="0" fontId="23" fillId="0" borderId="29" xfId="1" applyFont="1" applyBorder="1" applyAlignment="1">
      <alignment horizontal="left"/>
    </xf>
    <xf numFmtId="0" fontId="23" fillId="0" borderId="0" xfId="1" applyFont="1" applyBorder="1" applyAlignment="1">
      <alignment horizontal="left"/>
    </xf>
    <xf numFmtId="0" fontId="23" fillId="0" borderId="30" xfId="1" applyFont="1" applyBorder="1" applyAlignment="1">
      <alignment horizontal="left"/>
    </xf>
    <xf numFmtId="0" fontId="23" fillId="0" borderId="42" xfId="1" applyFont="1" applyBorder="1" applyAlignment="1">
      <alignment horizontal="left"/>
    </xf>
    <xf numFmtId="0" fontId="23" fillId="0" borderId="43" xfId="1" applyFont="1" applyBorder="1" applyAlignment="1">
      <alignment horizontal="left"/>
    </xf>
    <xf numFmtId="0" fontId="23" fillId="0" borderId="44" xfId="1" applyFont="1" applyBorder="1" applyAlignment="1">
      <alignment horizontal="left"/>
    </xf>
    <xf numFmtId="0" fontId="30" fillId="26" borderId="24" xfId="1" applyFont="1" applyFill="1" applyBorder="1" applyAlignment="1">
      <alignment wrapText="1"/>
    </xf>
    <xf numFmtId="0" fontId="30" fillId="26" borderId="45" xfId="1" applyFont="1" applyFill="1" applyBorder="1" applyAlignment="1">
      <alignment wrapText="1"/>
    </xf>
    <xf numFmtId="0" fontId="23" fillId="26" borderId="45" xfId="1" applyFont="1" applyFill="1" applyBorder="1" applyAlignment="1"/>
    <xf numFmtId="0" fontId="23" fillId="26" borderId="45" xfId="1" applyFont="1" applyFill="1" applyBorder="1"/>
    <xf numFmtId="0" fontId="23" fillId="26" borderId="11" xfId="1" applyFont="1" applyFill="1" applyBorder="1"/>
    <xf numFmtId="3" fontId="20" fillId="26" borderId="25" xfId="1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wrapText="1"/>
    </xf>
    <xf numFmtId="0" fontId="31" fillId="0" borderId="16" xfId="0" applyFont="1" applyFill="1" applyBorder="1" applyAlignment="1">
      <alignment wrapText="1"/>
    </xf>
    <xf numFmtId="0" fontId="31" fillId="0" borderId="28" xfId="0" applyFont="1" applyFill="1" applyBorder="1" applyAlignment="1">
      <alignment wrapText="1"/>
    </xf>
    <xf numFmtId="2" fontId="32" fillId="0" borderId="22" xfId="0" applyNumberFormat="1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1" fillId="0" borderId="23" xfId="0" applyFont="1" applyFill="1" applyBorder="1" applyAlignment="1">
      <alignment wrapText="1"/>
    </xf>
    <xf numFmtId="0" fontId="31" fillId="0" borderId="22" xfId="0" applyFont="1" applyFill="1" applyBorder="1" applyAlignment="1">
      <alignment wrapText="1"/>
    </xf>
    <xf numFmtId="0" fontId="31" fillId="0" borderId="22" xfId="0" applyFont="1" applyBorder="1" applyAlignmen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N48"/>
  <sheetViews>
    <sheetView tabSelected="1" workbookViewId="0">
      <selection activeCell="E12" sqref="E12"/>
    </sheetView>
  </sheetViews>
  <sheetFormatPr defaultColWidth="9.140625" defaultRowHeight="15"/>
  <cols>
    <col min="3" max="3" width="16.5703125" customWidth="1"/>
    <col min="4" max="4" width="14.85546875" customWidth="1"/>
    <col min="5" max="5" width="15.85546875" customWidth="1"/>
    <col min="6" max="6" width="15" customWidth="1"/>
    <col min="7" max="8" width="15.42578125" customWidth="1"/>
    <col min="9" max="9" width="19.140625" customWidth="1"/>
  </cols>
  <sheetData>
    <row r="1" spans="1:12">
      <c r="A1" s="1"/>
      <c r="B1" s="1"/>
      <c r="C1" s="1"/>
      <c r="D1" s="1"/>
      <c r="E1" s="1"/>
      <c r="F1" s="2"/>
      <c r="G1" s="2"/>
      <c r="H1" s="2"/>
      <c r="I1" s="3" t="s">
        <v>0</v>
      </c>
      <c r="J1" s="1"/>
      <c r="K1" s="1"/>
      <c r="L1" s="1"/>
    </row>
    <row r="2" spans="1:12">
      <c r="A2" s="1"/>
      <c r="B2" s="1"/>
      <c r="C2" s="1"/>
      <c r="D2" s="1"/>
      <c r="E2" s="1"/>
      <c r="F2" s="2"/>
      <c r="G2" s="2"/>
      <c r="H2" s="2"/>
      <c r="I2" s="3" t="s">
        <v>1</v>
      </c>
      <c r="J2" s="1"/>
      <c r="K2" s="1"/>
      <c r="L2" s="1"/>
    </row>
    <row r="3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1"/>
      <c r="K3" s="1"/>
      <c r="L3" s="1"/>
    </row>
    <row r="4" spans="1:12" ht="15.75" thickBot="1">
      <c r="A4" s="4" t="s">
        <v>3</v>
      </c>
      <c r="B4" s="4"/>
      <c r="C4" s="4"/>
      <c r="D4" s="4"/>
      <c r="E4" s="4"/>
      <c r="F4" s="4"/>
      <c r="G4" s="4"/>
      <c r="H4" s="4"/>
      <c r="I4" s="4"/>
      <c r="J4" s="1"/>
      <c r="K4" s="1"/>
      <c r="L4" s="1"/>
    </row>
    <row r="5" spans="1:12" ht="54.75" thickBot="1">
      <c r="A5" s="5" t="s">
        <v>4</v>
      </c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8" t="s">
        <v>11</v>
      </c>
      <c r="J5" s="9"/>
      <c r="K5" s="1"/>
      <c r="L5" s="1"/>
    </row>
    <row r="6" spans="1:12">
      <c r="A6" s="10">
        <v>1</v>
      </c>
      <c r="B6" s="11"/>
      <c r="C6" s="12">
        <v>2</v>
      </c>
      <c r="D6" s="13">
        <v>3</v>
      </c>
      <c r="E6" s="13">
        <v>4</v>
      </c>
      <c r="F6" s="13">
        <v>5</v>
      </c>
      <c r="G6" s="13">
        <v>6</v>
      </c>
      <c r="H6" s="13">
        <v>7</v>
      </c>
      <c r="I6" s="14">
        <v>8</v>
      </c>
      <c r="J6" s="9"/>
      <c r="K6" s="1"/>
      <c r="L6" s="1"/>
    </row>
    <row r="7" spans="1:12">
      <c r="A7" s="15" t="s">
        <v>12</v>
      </c>
      <c r="B7" s="16"/>
      <c r="C7" s="16"/>
      <c r="D7" s="16"/>
      <c r="E7" s="16"/>
      <c r="F7" s="16"/>
      <c r="G7" s="16"/>
      <c r="H7" s="16"/>
      <c r="I7" s="17"/>
      <c r="J7" s="9"/>
      <c r="K7" s="1"/>
      <c r="L7" s="1"/>
    </row>
    <row r="8" spans="1:12">
      <c r="A8" s="18" t="s">
        <v>13</v>
      </c>
      <c r="B8" s="19"/>
      <c r="C8" s="20">
        <v>-1622.359999999986</v>
      </c>
      <c r="D8" s="21">
        <v>93129.239999999991</v>
      </c>
      <c r="E8" s="20">
        <v>614056.82999999996</v>
      </c>
      <c r="F8" s="20">
        <v>614019.87</v>
      </c>
      <c r="G8" s="20">
        <v>604032.29</v>
      </c>
      <c r="H8" s="20">
        <f>C8+E8-F8</f>
        <v>-1585.4000000000233</v>
      </c>
      <c r="I8" s="21">
        <f>D8+E8-G8</f>
        <v>103153.77999999991</v>
      </c>
      <c r="J8" s="22"/>
      <c r="K8" s="22"/>
      <c r="L8" s="22"/>
    </row>
    <row r="9" spans="1:12">
      <c r="A9" s="23"/>
      <c r="B9" s="24"/>
      <c r="C9" s="20"/>
      <c r="D9" s="25"/>
      <c r="E9" s="20"/>
      <c r="F9" s="20"/>
      <c r="G9" s="20"/>
      <c r="H9" s="20"/>
      <c r="I9" s="25"/>
      <c r="J9" s="22"/>
      <c r="K9" s="22"/>
      <c r="L9" s="22"/>
    </row>
    <row r="10" spans="1:12">
      <c r="A10" s="23" t="s">
        <v>14</v>
      </c>
      <c r="B10" s="24"/>
      <c r="C10" s="26">
        <v>169755.78000000026</v>
      </c>
      <c r="D10" s="21">
        <v>62131.080000000075</v>
      </c>
      <c r="E10" s="26">
        <v>425125.8</v>
      </c>
      <c r="F10" s="26">
        <v>812537</v>
      </c>
      <c r="G10" s="20">
        <v>415639.34</v>
      </c>
      <c r="H10" s="20">
        <f>C10+E10-F10</f>
        <v>-217655.41999999969</v>
      </c>
      <c r="I10" s="21">
        <f>D10+E10-G10</f>
        <v>71617.540000000037</v>
      </c>
      <c r="J10" s="27"/>
      <c r="K10" s="27"/>
      <c r="L10" s="27"/>
    </row>
    <row r="11" spans="1:12">
      <c r="A11" s="28"/>
      <c r="B11" s="29"/>
      <c r="C11" s="30"/>
      <c r="D11" s="31"/>
      <c r="E11" s="30"/>
      <c r="F11" s="30"/>
      <c r="G11" s="26"/>
      <c r="H11" s="30"/>
      <c r="I11" s="31"/>
      <c r="J11" s="1"/>
      <c r="K11" s="1"/>
      <c r="L11" s="1"/>
    </row>
    <row r="12" spans="1:12">
      <c r="A12" s="32" t="s">
        <v>15</v>
      </c>
      <c r="B12" s="33"/>
      <c r="C12" s="26">
        <v>0</v>
      </c>
      <c r="D12" s="21">
        <v>24291.560000000027</v>
      </c>
      <c r="E12" s="26">
        <v>150044.4</v>
      </c>
      <c r="F12" s="34">
        <v>150044</v>
      </c>
      <c r="G12" s="20">
        <v>145493.76000000001</v>
      </c>
      <c r="H12" s="20">
        <f>C12+E12-F12</f>
        <v>0.39999999999417923</v>
      </c>
      <c r="I12" s="21">
        <f>D12+E12-G12</f>
        <v>28842.200000000012</v>
      </c>
      <c r="J12" s="1"/>
      <c r="K12" s="1"/>
      <c r="L12" s="1"/>
    </row>
    <row r="13" spans="1:12">
      <c r="A13" s="23"/>
      <c r="B13" s="35"/>
      <c r="C13" s="26"/>
      <c r="D13" s="21"/>
      <c r="E13" s="26"/>
      <c r="F13" s="26"/>
      <c r="G13" s="20"/>
      <c r="H13" s="20"/>
      <c r="I13" s="21"/>
      <c r="J13" s="1"/>
      <c r="K13" s="1"/>
      <c r="L13" s="1"/>
    </row>
    <row r="14" spans="1:12">
      <c r="A14" s="32" t="s">
        <v>16</v>
      </c>
      <c r="B14" s="33"/>
      <c r="C14" s="26">
        <v>-0.4800000000414002</v>
      </c>
      <c r="D14" s="21">
        <v>449.20999999999731</v>
      </c>
      <c r="E14" s="26">
        <v>5376.65</v>
      </c>
      <c r="F14" s="26">
        <v>5377</v>
      </c>
      <c r="G14" s="20">
        <v>5341.3</v>
      </c>
      <c r="H14" s="20">
        <f>C14+E14-F14</f>
        <v>-0.830000000041764</v>
      </c>
      <c r="I14" s="21">
        <f>D14+E14-G14</f>
        <v>484.55999999999676</v>
      </c>
      <c r="J14" s="1"/>
      <c r="K14" s="1"/>
    </row>
    <row r="15" spans="1:12">
      <c r="A15" s="32"/>
      <c r="B15" s="33"/>
      <c r="C15" s="26"/>
      <c r="D15" s="21"/>
      <c r="E15" s="26"/>
      <c r="F15" s="26"/>
      <c r="G15" s="20"/>
      <c r="H15" s="20"/>
      <c r="I15" s="21"/>
      <c r="J15" s="1"/>
      <c r="K15" s="1"/>
    </row>
    <row r="16" spans="1:12">
      <c r="A16" s="32" t="s">
        <v>17</v>
      </c>
      <c r="B16" s="33"/>
      <c r="C16" s="26">
        <v>-25.990000000039799</v>
      </c>
      <c r="D16" s="21">
        <v>278.35999999999967</v>
      </c>
      <c r="E16" s="26">
        <v>3876.1</v>
      </c>
      <c r="F16" s="26">
        <v>3876</v>
      </c>
      <c r="G16" s="20">
        <v>3837.11</v>
      </c>
      <c r="H16" s="20">
        <f>C16+E16-F16</f>
        <v>-25.89000000003989</v>
      </c>
      <c r="I16" s="21">
        <f>D16+E16-G16</f>
        <v>317.349999999999</v>
      </c>
      <c r="J16" s="1"/>
      <c r="K16" s="1"/>
    </row>
    <row r="17" spans="1:14">
      <c r="A17" s="32"/>
      <c r="B17" s="33"/>
      <c r="C17" s="26"/>
      <c r="D17" s="21"/>
      <c r="E17" s="26"/>
      <c r="F17" s="26"/>
      <c r="G17" s="20"/>
      <c r="H17" s="20"/>
      <c r="I17" s="21"/>
      <c r="J17" s="1"/>
      <c r="K17" s="1"/>
    </row>
    <row r="18" spans="1:14">
      <c r="A18" s="32" t="s">
        <v>18</v>
      </c>
      <c r="B18" s="33"/>
      <c r="C18" s="26">
        <v>-0.48000000005049515</v>
      </c>
      <c r="D18" s="21">
        <v>5522.169999999991</v>
      </c>
      <c r="E18" s="26">
        <v>34218.49</v>
      </c>
      <c r="F18" s="26">
        <v>34218</v>
      </c>
      <c r="G18" s="20">
        <v>35040.42</v>
      </c>
      <c r="H18" s="20">
        <f>C18+E18-F18</f>
        <v>9.9999999511055648E-3</v>
      </c>
      <c r="I18" s="21">
        <f>D18+E18-G18</f>
        <v>4700.2399999999907</v>
      </c>
      <c r="J18" s="1"/>
      <c r="K18" s="1"/>
    </row>
    <row r="19" spans="1:14">
      <c r="A19" s="32"/>
      <c r="B19" s="33"/>
      <c r="C19" s="26"/>
      <c r="D19" s="21"/>
      <c r="E19" s="26"/>
      <c r="F19" s="26"/>
      <c r="G19" s="20"/>
      <c r="H19" s="20"/>
      <c r="I19" s="21"/>
      <c r="J19" s="1"/>
      <c r="K19" s="1"/>
    </row>
    <row r="20" spans="1:14">
      <c r="A20" s="32" t="s">
        <v>19</v>
      </c>
      <c r="B20" s="36"/>
      <c r="C20" s="26">
        <v>-0.26000000000931323</v>
      </c>
      <c r="D20" s="26">
        <v>1645.4500000000132</v>
      </c>
      <c r="E20" s="26"/>
      <c r="F20" s="26"/>
      <c r="G20" s="26">
        <v>9.27</v>
      </c>
      <c r="H20" s="26">
        <f>C20+E20-F20</f>
        <v>-0.26000000000931323</v>
      </c>
      <c r="I20" s="21">
        <f>D20+E20-G20</f>
        <v>1636.1800000000133</v>
      </c>
    </row>
    <row r="21" spans="1:14" ht="15.75" thickBot="1">
      <c r="A21" s="28"/>
      <c r="B21" s="29"/>
      <c r="C21" s="30"/>
      <c r="D21" s="37"/>
      <c r="E21" s="38"/>
      <c r="F21" s="38"/>
      <c r="G21" s="30"/>
      <c r="H21" s="20"/>
      <c r="I21" s="21"/>
      <c r="J21" s="1"/>
      <c r="K21" s="1"/>
      <c r="L21" s="1"/>
    </row>
    <row r="22" spans="1:14" ht="15.75" thickBot="1">
      <c r="A22" s="39" t="s">
        <v>20</v>
      </c>
      <c r="B22" s="40"/>
      <c r="C22" s="41">
        <f>C8+C10+C12+C14+C16+C18+C20</f>
        <v>168106.21000000014</v>
      </c>
      <c r="D22" s="41">
        <f t="shared" ref="D22:I22" si="0">D8+D10+D12+D14+D16+D18+D20</f>
        <v>187447.07000000007</v>
      </c>
      <c r="E22" s="41">
        <f t="shared" si="0"/>
        <v>1232698.2699999998</v>
      </c>
      <c r="F22" s="41">
        <f t="shared" si="0"/>
        <v>1620071.87</v>
      </c>
      <c r="G22" s="41">
        <f t="shared" si="0"/>
        <v>1209393.4900000002</v>
      </c>
      <c r="H22" s="41">
        <f t="shared" si="0"/>
        <v>-219267.38999999987</v>
      </c>
      <c r="I22" s="41">
        <f t="shared" si="0"/>
        <v>210751.84999999998</v>
      </c>
      <c r="J22" s="1"/>
      <c r="K22" s="1"/>
      <c r="L22" s="1"/>
    </row>
    <row r="23" spans="1:14">
      <c r="A23" s="42"/>
      <c r="B23" s="43"/>
      <c r="C23" s="44"/>
      <c r="D23" s="44"/>
      <c r="E23" s="44"/>
      <c r="F23" s="44"/>
      <c r="G23" s="44"/>
      <c r="H23" s="44"/>
      <c r="I23" s="45"/>
      <c r="J23" s="1"/>
      <c r="K23" s="1"/>
      <c r="L23" s="1"/>
    </row>
    <row r="24" spans="1:14" ht="29.25" customHeight="1">
      <c r="A24" s="46" t="s">
        <v>21</v>
      </c>
      <c r="B24" s="47"/>
      <c r="C24" s="26">
        <v>1334733.7199999997</v>
      </c>
      <c r="D24" s="26">
        <v>40781.72999999969</v>
      </c>
      <c r="E24" s="48">
        <v>472499.4</v>
      </c>
      <c r="F24" s="48"/>
      <c r="G24" s="26">
        <v>466231.15</v>
      </c>
      <c r="H24" s="26">
        <f>C24+E24-F24</f>
        <v>1807233.1199999996</v>
      </c>
      <c r="I24" s="26">
        <f>D24+E24-G24</f>
        <v>47049.97999999969</v>
      </c>
      <c r="J24" s="27"/>
      <c r="K24" s="27"/>
      <c r="L24" s="27"/>
    </row>
    <row r="25" spans="1:14" ht="78" customHeight="1">
      <c r="A25" s="46" t="s">
        <v>22</v>
      </c>
      <c r="B25" s="49"/>
      <c r="C25" s="26">
        <v>56510.979999999996</v>
      </c>
      <c r="D25" s="26"/>
      <c r="E25" s="48">
        <f>20393.37</f>
        <v>20393.37</v>
      </c>
      <c r="F25" s="48"/>
      <c r="G25" s="26">
        <v>20393.37</v>
      </c>
      <c r="H25" s="26">
        <f>C25+E25-F25</f>
        <v>76904.349999999991</v>
      </c>
      <c r="I25" s="26"/>
      <c r="J25" s="50"/>
      <c r="K25" s="27"/>
      <c r="L25" s="27"/>
      <c r="M25" s="27"/>
      <c r="N25" s="27"/>
    </row>
    <row r="26" spans="1:14">
      <c r="A26" s="51" t="s">
        <v>20</v>
      </c>
      <c r="B26" s="52"/>
      <c r="C26" s="53">
        <f>C24+C25</f>
        <v>1391244.6999999997</v>
      </c>
      <c r="D26" s="53">
        <f t="shared" ref="D26:I26" si="1">D24+D25</f>
        <v>40781.72999999969</v>
      </c>
      <c r="E26" s="53">
        <f t="shared" si="1"/>
        <v>492892.77</v>
      </c>
      <c r="F26" s="53">
        <f t="shared" si="1"/>
        <v>0</v>
      </c>
      <c r="G26" s="53">
        <f t="shared" si="1"/>
        <v>486624.52</v>
      </c>
      <c r="H26" s="53">
        <f t="shared" si="1"/>
        <v>1884137.4699999997</v>
      </c>
      <c r="I26" s="53">
        <f t="shared" si="1"/>
        <v>47049.97999999969</v>
      </c>
      <c r="J26" s="54"/>
      <c r="K26" s="55"/>
      <c r="L26" s="56"/>
    </row>
    <row r="27" spans="1:14" ht="15.75" thickBot="1">
      <c r="A27" s="57"/>
      <c r="B27" s="58"/>
      <c r="C27" s="58"/>
      <c r="D27" s="58"/>
      <c r="E27" s="58"/>
      <c r="F27" s="58"/>
      <c r="G27" s="58"/>
      <c r="H27" s="58"/>
      <c r="I27" s="59"/>
    </row>
    <row r="28" spans="1:14">
      <c r="A28" s="60" t="s">
        <v>23</v>
      </c>
      <c r="B28" s="61"/>
      <c r="C28" s="62">
        <v>1433.7599999999511</v>
      </c>
      <c r="D28" s="62">
        <v>-4834.0800000000681</v>
      </c>
      <c r="E28" s="62"/>
      <c r="F28" s="62"/>
      <c r="G28" s="62">
        <v>-12903.42</v>
      </c>
      <c r="H28" s="62">
        <f>C28+E28-F28</f>
        <v>1433.7599999999511</v>
      </c>
      <c r="I28" s="63">
        <f>D28+E28-G28</f>
        <v>8069.3399999999319</v>
      </c>
    </row>
    <row r="29" spans="1:14">
      <c r="A29" s="64" t="s">
        <v>24</v>
      </c>
      <c r="B29" s="65"/>
      <c r="C29" s="26">
        <v>7796.4099999999453</v>
      </c>
      <c r="D29" s="26">
        <v>568.71999999997024</v>
      </c>
      <c r="E29" s="26"/>
      <c r="F29" s="26"/>
      <c r="G29" s="26">
        <v>-8421.6</v>
      </c>
      <c r="H29" s="26">
        <f>C29+E29-F29</f>
        <v>7796.4099999999453</v>
      </c>
      <c r="I29" s="66">
        <f>D29+E29-G29</f>
        <v>8990.3199999999706</v>
      </c>
    </row>
    <row r="30" spans="1:14">
      <c r="A30" s="32" t="s">
        <v>25</v>
      </c>
      <c r="B30" s="36"/>
      <c r="C30" s="26">
        <v>-12031.649999999674</v>
      </c>
      <c r="D30" s="26">
        <v>19953.839999999735</v>
      </c>
      <c r="E30" s="26"/>
      <c r="F30" s="26"/>
      <c r="G30" s="26">
        <v>6977.36</v>
      </c>
      <c r="H30" s="26">
        <f>C30+E30-F30</f>
        <v>-12031.649999999674</v>
      </c>
      <c r="I30" s="66">
        <f>D30+E30-G30</f>
        <v>12976.479999999734</v>
      </c>
    </row>
    <row r="31" spans="1:14">
      <c r="A31" s="32" t="s">
        <v>26</v>
      </c>
      <c r="B31" s="36"/>
      <c r="C31" s="26">
        <v>0</v>
      </c>
      <c r="D31" s="26">
        <v>4286.3700000000099</v>
      </c>
      <c r="E31" s="26"/>
      <c r="F31" s="26"/>
      <c r="G31" s="26">
        <v>-361.35</v>
      </c>
      <c r="H31" s="26">
        <f>C31+E31-F31</f>
        <v>0</v>
      </c>
      <c r="I31" s="66">
        <f>D31+E31-G31</f>
        <v>4647.7200000000103</v>
      </c>
    </row>
    <row r="32" spans="1:14" ht="15.75" thickBot="1">
      <c r="A32" s="67"/>
      <c r="B32" s="68"/>
      <c r="C32" s="69">
        <v>0</v>
      </c>
      <c r="D32" s="69"/>
      <c r="E32" s="69"/>
      <c r="F32" s="69"/>
      <c r="G32" s="69"/>
      <c r="H32" s="70">
        <f>C32+E32-F32</f>
        <v>0</v>
      </c>
      <c r="I32" s="71"/>
    </row>
    <row r="33" spans="1:14" ht="15.75" thickBot="1">
      <c r="A33" s="72" t="s">
        <v>20</v>
      </c>
      <c r="B33" s="73"/>
      <c r="C33" s="74">
        <f t="shared" ref="C33:I33" si="2">C28+C29+C30+C31</f>
        <v>-2801.4799999997776</v>
      </c>
      <c r="D33" s="74">
        <f t="shared" si="2"/>
        <v>19974.849999999646</v>
      </c>
      <c r="E33" s="74">
        <f t="shared" si="2"/>
        <v>0</v>
      </c>
      <c r="F33" s="74">
        <f t="shared" si="2"/>
        <v>0</v>
      </c>
      <c r="G33" s="74">
        <f t="shared" si="2"/>
        <v>-14709.01</v>
      </c>
      <c r="H33" s="74">
        <f t="shared" si="2"/>
        <v>-2801.4799999997776</v>
      </c>
      <c r="I33" s="74">
        <f t="shared" si="2"/>
        <v>34683.859999999644</v>
      </c>
    </row>
    <row r="34" spans="1:14" ht="15.75" thickBot="1">
      <c r="A34" s="75" t="s">
        <v>27</v>
      </c>
      <c r="B34" s="76"/>
      <c r="C34" s="41">
        <f>C22+C26+C33</f>
        <v>1556549.4300000002</v>
      </c>
      <c r="D34" s="41">
        <f t="shared" ref="D34:I34" si="3">D22+D26+D33</f>
        <v>248203.64999999941</v>
      </c>
      <c r="E34" s="41">
        <f t="shared" si="3"/>
        <v>1725591.0399999998</v>
      </c>
      <c r="F34" s="41">
        <f t="shared" si="3"/>
        <v>1620071.87</v>
      </c>
      <c r="G34" s="41">
        <f t="shared" si="3"/>
        <v>1681309.0000000002</v>
      </c>
      <c r="H34" s="41">
        <f t="shared" si="3"/>
        <v>1662068.6</v>
      </c>
      <c r="I34" s="41">
        <f t="shared" si="3"/>
        <v>292485.6899999993</v>
      </c>
    </row>
    <row r="35" spans="1:14" s="83" customFormat="1" ht="60" customHeight="1" thickBot="1">
      <c r="A35" s="77" t="s">
        <v>28</v>
      </c>
      <c r="B35" s="78"/>
      <c r="C35" s="79">
        <v>19812</v>
      </c>
      <c r="D35" s="79">
        <v>3000</v>
      </c>
      <c r="E35" s="79">
        <v>6000</v>
      </c>
      <c r="F35" s="79">
        <f>G35*0.125</f>
        <v>1062.5</v>
      </c>
      <c r="G35" s="79">
        <v>8500</v>
      </c>
      <c r="H35" s="80">
        <f>C35+E35-F35</f>
        <v>24749.5</v>
      </c>
      <c r="I35" s="79">
        <f>D35+E35-G35</f>
        <v>500</v>
      </c>
      <c r="J35" s="81"/>
      <c r="K35" s="82"/>
      <c r="L35" s="82"/>
      <c r="M35" s="82"/>
      <c r="N35" s="82"/>
    </row>
    <row r="36" spans="1:14" s="83" customFormat="1" ht="23.25" hidden="1" customHeight="1">
      <c r="A36" s="84"/>
      <c r="B36" s="85"/>
      <c r="C36" s="79"/>
      <c r="D36" s="79"/>
      <c r="E36" s="79"/>
      <c r="F36" s="79"/>
      <c r="G36" s="79"/>
      <c r="H36" s="26"/>
      <c r="I36" s="79"/>
    </row>
    <row r="37" spans="1:14" ht="23.25" hidden="1" customHeight="1">
      <c r="A37" s="84"/>
      <c r="B37" s="85"/>
      <c r="C37" s="79"/>
      <c r="D37" s="79"/>
      <c r="E37" s="79"/>
      <c r="F37" s="79"/>
      <c r="G37" s="79"/>
      <c r="H37" s="26"/>
      <c r="I37" s="79"/>
    </row>
    <row r="38" spans="1:14" ht="15.75" thickBot="1">
      <c r="A38" s="75" t="s">
        <v>29</v>
      </c>
      <c r="B38" s="76"/>
      <c r="C38" s="41">
        <f t="shared" ref="C38:I38" si="4">C34+C35</f>
        <v>1576361.4300000002</v>
      </c>
      <c r="D38" s="41">
        <f t="shared" si="4"/>
        <v>251203.64999999941</v>
      </c>
      <c r="E38" s="41">
        <f t="shared" si="4"/>
        <v>1731591.0399999998</v>
      </c>
      <c r="F38" s="41">
        <f t="shared" si="4"/>
        <v>1621134.37</v>
      </c>
      <c r="G38" s="41">
        <f t="shared" si="4"/>
        <v>1689809.0000000002</v>
      </c>
      <c r="H38" s="41">
        <f t="shared" si="4"/>
        <v>1686818.1</v>
      </c>
      <c r="I38" s="41">
        <f t="shared" si="4"/>
        <v>292985.6899999993</v>
      </c>
    </row>
    <row r="39" spans="1:14" hidden="1">
      <c r="A39" s="86"/>
      <c r="B39" s="87"/>
      <c r="C39" s="87"/>
      <c r="D39" s="87"/>
      <c r="E39" s="87"/>
      <c r="F39" s="87"/>
      <c r="G39" s="87"/>
      <c r="H39" s="87"/>
      <c r="I39" s="88"/>
    </row>
    <row r="40" spans="1:14" ht="13.5" hidden="1" customHeight="1">
      <c r="A40" s="89"/>
      <c r="B40" s="90"/>
      <c r="C40" s="90"/>
      <c r="D40" s="90"/>
      <c r="E40" s="90"/>
      <c r="F40" s="90"/>
      <c r="G40" s="90"/>
      <c r="H40" s="90"/>
      <c r="I40" s="91"/>
    </row>
    <row r="41" spans="1:14" ht="15.75" hidden="1" thickBot="1">
      <c r="A41" s="92"/>
      <c r="B41" s="93"/>
      <c r="C41" s="93"/>
      <c r="D41" s="93"/>
      <c r="E41" s="93"/>
      <c r="F41" s="93"/>
      <c r="G41" s="93"/>
      <c r="H41" s="93"/>
      <c r="I41" s="94"/>
    </row>
    <row r="42" spans="1:14" hidden="1"/>
    <row r="43" spans="1:14" ht="30" hidden="1" customHeight="1">
      <c r="A43" s="95" t="s">
        <v>30</v>
      </c>
      <c r="B43" s="96"/>
      <c r="C43" s="96"/>
      <c r="D43" s="97"/>
      <c r="E43" s="97"/>
      <c r="F43" s="97"/>
      <c r="G43" s="98"/>
      <c r="H43" s="99"/>
      <c r="I43" s="100" t="e">
        <f>I44+I45+I46+I47+I48+#REF!+#REF!+#REF!+#REF!+#REF!+#REF!+#REF!+#REF!+#REF!+#REF!+#REF!+#REF!+#REF!+#REF!+#REF!+#REF!+#REF!+#REF!+#REF!+#REF!+#REF!+#REF!+#REF!+#REF!+#REF!+#REF!+#REF!+#REF!+#REF!+#REF!+#REF!</f>
        <v>#REF!</v>
      </c>
      <c r="J43" s="1"/>
    </row>
    <row r="44" spans="1:14" ht="17.25" hidden="1" customHeight="1">
      <c r="A44" s="101" t="s">
        <v>31</v>
      </c>
      <c r="B44" s="102"/>
      <c r="C44" s="102"/>
      <c r="D44" s="102"/>
      <c r="E44" s="102"/>
      <c r="F44" s="103"/>
      <c r="G44" s="104" t="s">
        <v>32</v>
      </c>
      <c r="H44" s="105" t="s">
        <v>33</v>
      </c>
      <c r="I44" s="105">
        <v>3300</v>
      </c>
      <c r="J44" s="1"/>
    </row>
    <row r="45" spans="1:14" ht="16.5" hidden="1" customHeight="1">
      <c r="A45" s="106" t="s">
        <v>31</v>
      </c>
      <c r="B45" s="107"/>
      <c r="C45" s="107"/>
      <c r="D45" s="108"/>
      <c r="E45" s="108"/>
      <c r="F45" s="108"/>
      <c r="G45" s="104" t="s">
        <v>32</v>
      </c>
      <c r="H45" s="105" t="s">
        <v>34</v>
      </c>
      <c r="I45" s="105">
        <v>1980</v>
      </c>
      <c r="J45" s="1"/>
    </row>
    <row r="46" spans="1:14" ht="28.5" hidden="1" customHeight="1">
      <c r="A46" s="107" t="s">
        <v>35</v>
      </c>
      <c r="B46" s="107"/>
      <c r="C46" s="107"/>
      <c r="D46" s="108"/>
      <c r="E46" s="108"/>
      <c r="F46" s="108"/>
      <c r="G46" s="104" t="s">
        <v>36</v>
      </c>
      <c r="H46" s="105" t="s">
        <v>37</v>
      </c>
      <c r="I46" s="105">
        <v>5749</v>
      </c>
      <c r="J46" s="1"/>
    </row>
    <row r="47" spans="1:14" ht="15.75" hidden="1" customHeight="1">
      <c r="A47" s="106" t="s">
        <v>38</v>
      </c>
      <c r="B47" s="107"/>
      <c r="C47" s="107"/>
      <c r="D47" s="108"/>
      <c r="E47" s="108"/>
      <c r="F47" s="108"/>
      <c r="G47" s="104" t="s">
        <v>36</v>
      </c>
      <c r="H47" s="105" t="s">
        <v>39</v>
      </c>
      <c r="I47" s="105">
        <v>2372</v>
      </c>
      <c r="J47" s="2"/>
    </row>
    <row r="48" spans="1:14" ht="30" hidden="1" customHeight="1">
      <c r="A48" s="106" t="s">
        <v>40</v>
      </c>
      <c r="B48" s="107"/>
      <c r="C48" s="107"/>
      <c r="D48" s="108"/>
      <c r="E48" s="108"/>
      <c r="F48" s="108"/>
      <c r="G48" s="104" t="s">
        <v>36</v>
      </c>
      <c r="H48" s="105" t="s">
        <v>41</v>
      </c>
      <c r="I48" s="105">
        <v>20835</v>
      </c>
      <c r="J48" s="1"/>
    </row>
  </sheetData>
  <mergeCells count="43">
    <mergeCell ref="A48:F48"/>
    <mergeCell ref="A39:I41"/>
    <mergeCell ref="A43:F43"/>
    <mergeCell ref="A44:F44"/>
    <mergeCell ref="A45:F45"/>
    <mergeCell ref="A46:F46"/>
    <mergeCell ref="A47:F47"/>
    <mergeCell ref="A34:B34"/>
    <mergeCell ref="A35:B35"/>
    <mergeCell ref="J35:N35"/>
    <mergeCell ref="A36:B36"/>
    <mergeCell ref="A37:B37"/>
    <mergeCell ref="A38:B38"/>
    <mergeCell ref="A28:B28"/>
    <mergeCell ref="A29:B29"/>
    <mergeCell ref="A30:B30"/>
    <mergeCell ref="A31:B31"/>
    <mergeCell ref="A32:B32"/>
    <mergeCell ref="A33:B33"/>
    <mergeCell ref="A21:B21"/>
    <mergeCell ref="A22:B22"/>
    <mergeCell ref="A24:B24"/>
    <mergeCell ref="A25:B25"/>
    <mergeCell ref="A26:B26"/>
    <mergeCell ref="A27:I27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I3"/>
    <mergeCell ref="A4:I4"/>
    <mergeCell ref="A5:B5"/>
    <mergeCell ref="A6:B6"/>
    <mergeCell ref="A7:I7"/>
    <mergeCell ref="A8:B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2020-05-13T11:00:20Z</dcterms:created>
  <dcterms:modified xsi:type="dcterms:W3CDTF">2022-06-27T05:43:25Z</dcterms:modified>
</cp:coreProperties>
</file>