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00" windowWidth="22692" windowHeight="9012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0" i="1" l="1"/>
  <c r="F60" i="1"/>
  <c r="E59" i="1"/>
  <c r="E58" i="1"/>
  <c r="E57" i="1"/>
  <c r="E56" i="1"/>
  <c r="E55" i="1"/>
  <c r="E54" i="1"/>
  <c r="E53" i="1"/>
  <c r="E52" i="1"/>
  <c r="E51" i="1"/>
  <c r="E50" i="1"/>
  <c r="E49" i="1"/>
  <c r="E48" i="1"/>
  <c r="L45" i="1"/>
  <c r="F39" i="1"/>
  <c r="F13" i="1"/>
  <c r="F12" i="1"/>
  <c r="F7" i="1"/>
  <c r="F6" i="1"/>
  <c r="F45" i="1" s="1"/>
</calcChain>
</file>

<file path=xl/sharedStrings.xml><?xml version="1.0" encoding="utf-8"?>
<sst xmlns="http://schemas.openxmlformats.org/spreadsheetml/2006/main" count="129" uniqueCount="104">
  <si>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</si>
  <si>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5 по ул. Дружбы народов</t>
  </si>
  <si>
    <t>за период  с 01.01.2025г  по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</si>
  <si>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</si>
  <si>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</si>
  <si>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</si>
  <si>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</si>
  <si>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</si>
  <si>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- 3244,7 кв.м.)</t>
  </si>
  <si>
    <t xml:space="preserve">Уборка лестничных клеток - 315,4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</si>
  <si>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</si>
  <si>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</si>
  <si>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3,74  </t>
    </r>
    <r>
      <rPr>
        <sz val="11"/>
        <color theme="1"/>
        <rFont val="Calibri"/>
        <family val="2"/>
        <charset val="204"/>
        <scheme val="minor"/>
      </rPr>
      <t xml:space="preserve">                   с 01.07.2025г - 31.12.2025г -  4,12</t>
    </r>
  </si>
  <si>
    <t>Содержание придомовой территории 1 класса - 198 кв.м., газоны 359 кв.м.</t>
  </si>
  <si>
    <t>6 раз в неделю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</si>
  <si>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4,97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-  </t>
    </r>
    <r>
      <rPr>
        <b/>
        <sz val="11"/>
        <color theme="1"/>
        <rFont val="Calibri"/>
        <family val="2"/>
        <charset val="204"/>
        <scheme val="minor"/>
      </rPr>
      <t>5,47</t>
    </r>
  </si>
  <si>
    <t>в том числе:</t>
  </si>
  <si>
    <t>Выкашивание газонов придомомовой территории на 1-й раз - 04.06.2025г.</t>
  </si>
  <si>
    <t>Выкашивание газонов придомомовой территории на 2-й раз - 09.07.2025г.</t>
  </si>
  <si>
    <t>Выкашивание газонов придомомовой территории на 3-й раз - 27.08.2025г.</t>
  </si>
  <si>
    <t>Дератизация подвального помещения</t>
  </si>
  <si>
    <t>ежемесячно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</si>
  <si>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0,03 </t>
    </r>
    <r>
      <rPr>
        <sz val="11"/>
        <color theme="1"/>
        <rFont val="Calibri"/>
        <family val="2"/>
        <charset val="204"/>
        <scheme val="minor"/>
      </rPr>
      <t xml:space="preserve">                   с 01.07.2025г - 31.12.2025г -  </t>
    </r>
    <r>
      <rPr>
        <b/>
        <sz val="11"/>
        <color theme="1"/>
        <rFont val="Calibri"/>
        <family val="2"/>
        <charset val="204"/>
        <scheme val="minor"/>
      </rPr>
      <t>0,03</t>
    </r>
  </si>
  <si>
    <t>Содержание внутридомовых  инженерных сетей водоснабжения, теплоснабжения, канализации, электроснабжения,, в т.ч. мелкий  до 2-х метров ремонт сетей - согласно минимального перечня</t>
  </si>
  <si>
    <t>ежедневно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</si>
  <si>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4,50 </t>
    </r>
    <r>
      <rPr>
        <sz val="11"/>
        <color theme="1"/>
        <rFont val="Calibri"/>
        <family val="2"/>
        <charset val="204"/>
        <scheme val="minor"/>
      </rPr>
      <t xml:space="preserve">                   с 01.07.2025г - 31.12.2025г -  </t>
    </r>
    <r>
      <rPr>
        <b/>
        <sz val="11"/>
        <color theme="1"/>
        <rFont val="Calibri"/>
        <family val="2"/>
        <charset val="204"/>
        <scheme val="minor"/>
      </rPr>
      <t>4,95</t>
    </r>
  </si>
  <si>
    <t>с 01.07.2025г. - 17,93</t>
  </si>
  <si>
    <t>в том числе</t>
  </si>
  <si>
    <t>Снятие показаний ОДПУ ХВС - 10.01.2025г.; 10.02.2025г.; 10.03.2025г.; 11.04.2025г.; 12.05.2025г.; 11.06.2025г.; 11.07.2025г.; 11.08.2025г.; 11.09.2025г.; 10.10.2025г.; 11.11.2025г.; 12.12.2025г.</t>
  </si>
  <si>
    <t>Снятие показаний ОДПУ ТЭ - 21.01.2025г.; 19.02.2025г.; 20.03.2025г.; 21.04.2025г.; 21.05.2025г.; 20.10.2025г.; 20.11.2025г.; 22.12.2025г.</t>
  </si>
  <si>
    <t>Снятие показаний ОДПУ ЭЭ - 22.01.2025г.; 21.02.2025г.; 21.03.2025г.; 23.04.2025г.; 23.05.2025г.; 24.06.2025г.; 24.07.2025г.; 25.08.2025г.; 25.09.2025г.; 23.10.2025г.; 24.11.2025г.; 24.12.2025г.</t>
  </si>
  <si>
    <t>Снятие показаний  ИПУ ЭЭ - 22.01.2025г.; 21.02.2025г.; 21.03.2025г.; 23.04.2025г.; 23.05.2025г.; 24.06.2025г.; 24.07.2025г.; 25.08.2025г.; 25.09.2025г.; 23.10.2025г.; 24.11.2025г.;  24.12.2025г.</t>
  </si>
  <si>
    <t xml:space="preserve">Профилактическая прочистка и промывка трубопроводов системы канализации МКД,  разъяснение потребителям о необходимости  соблюдения правил пользования водопроводом и канализацией     23.01.2025г.; 10.03.2025г.; 16.04.2025г.; 07.08.2025г.; 15.10.2025г.; </t>
  </si>
  <si>
    <t>Осмотр рулонной кровли - 27.01.2025г.; 27.02.2025г.; 27.032025г.;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</si>
  <si>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</si>
  <si>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</si>
  <si>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25.08.2025г.; 25.09.2025г.; 27.10.2025г.; 25.11.2025г.; 25.12.2025г.</t>
  </si>
  <si>
    <t>Осмотр стояка системы канализации диам. 100мм в кв. №№ 43,40 - 05.02.2025г.</t>
  </si>
  <si>
    <t>Регулировка доводчикавходной двери, подъезд № 3 - 04.03.2025г</t>
  </si>
  <si>
    <t>Замена эл. лампочек при входе в подвал - 17.03.2025г</t>
  </si>
  <si>
    <t>Осмотр выходов на чердак в подъездах №№ 1,4 наличие замков - 10.04.2025</t>
  </si>
  <si>
    <t>Размещение  на информационных стендах в подъезде годового отчета за 2023г. по содержанию и ремонту общего имущества в МКД. Информация о состоянии лицевого счета за период с 01.01.2024г по 31.12.2024г -21.04.2025г</t>
  </si>
  <si>
    <t>Размещение информации на стендах в подъездах проведении Всероссийского субботника - 24.04.2025г.</t>
  </si>
  <si>
    <t>Осмотр колодцев дворовой сети, работы канализационных выпусков, заявка передана в ООО "Карелводоканал" - 05.05.2025г</t>
  </si>
  <si>
    <t>Закрытие системы теплоснабжения в доме, в связи с окончением отопительного сезона 2024-2025г. - 20.05.2025г</t>
  </si>
  <si>
    <t>Осмотр колодцев дворовой сети, работы канализационных выпусков, заявка передана в ООО "Карелводоканал" - 16.06.2025г</t>
  </si>
  <si>
    <t>Размещение на информационных досках в подъездах Протокола № 1 от 10.06.2025г. Очередного общего годового собрания собственников помещений в МКД - 25.06.2025г</t>
  </si>
  <si>
    <t>Осмотр системы ХВС в кв. № 58 - 28.07.2025г</t>
  </si>
  <si>
    <t>Открытие системы теплоснабжения в доме,  начало отопительного сезона 2025-2026гг - 30.09.2025г.</t>
  </si>
  <si>
    <t>Замеры напряжения на вводе ВРУ, в эл. щитовой подъезда № 3 - 17.10.2025г.</t>
  </si>
  <si>
    <t>Устранение небаланса масс (промывка ПРЭМов) в УУТЭ - 21.11.2025г.</t>
  </si>
  <si>
    <t>Осмотр УУТЭ, снятие текущих показаний прибора учета тепловой энергии в ТУ  - 27.11.2025г</t>
  </si>
  <si>
    <t>Аварийно-диспетчерская служба</t>
  </si>
  <si>
    <r>
      <t xml:space="preserve">с 01.01.2025г -30.06.2025г - </t>
    </r>
    <r>
      <rPr>
        <b/>
        <sz val="11"/>
        <color theme="1"/>
        <rFont val="Calibri"/>
        <family val="2"/>
        <charset val="204"/>
        <scheme val="minor"/>
      </rPr>
      <t xml:space="preserve">3,00   </t>
    </r>
    <r>
      <rPr>
        <sz val="11"/>
        <color theme="1"/>
        <rFont val="Calibri"/>
        <family val="2"/>
        <charset val="204"/>
        <scheme val="minor"/>
      </rPr>
      <t xml:space="preserve">                 с 01.07.2025г - 31.12.2025г -  </t>
    </r>
    <r>
      <rPr>
        <b/>
        <sz val="11"/>
        <color theme="1"/>
        <rFont val="Calibri"/>
        <family val="2"/>
        <charset val="204"/>
        <scheme val="minor"/>
      </rPr>
      <t>3,30</t>
    </r>
  </si>
  <si>
    <t>промывка - 0,06</t>
  </si>
  <si>
    <t>2300=</t>
  </si>
  <si>
    <t>Осмотр системы центрального отопления в помещениях: чердачных и подвальных на наличие утечек по требованию ООО "Петербургтеплоэнерго" - 08.02.2025г.</t>
  </si>
  <si>
    <t>Осмотр подвальных помещений на наличие утечек ХВС - 17.08.2025г</t>
  </si>
  <si>
    <t>Перекрытие, открытие системы отопления в доме, по требованию ООО "Петербургтеплоэнерго" для проведения ремонтных работ - 04.10.2025г.</t>
  </si>
  <si>
    <t>Промывка и опрессовка системы отопления (07.08.2025г)</t>
  </si>
  <si>
    <t>1 раз перед началом отопительного периода</t>
  </si>
  <si>
    <t>руб./ м2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</si>
  <si>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</si>
  <si>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</si>
  <si>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</si>
  <si>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стояка системы канализации диам. 100мм кв. №№ 40,43</t>
  </si>
  <si>
    <t>февраль 2025г</t>
  </si>
  <si>
    <t>м.п.</t>
  </si>
  <si>
    <t>Восстановление эл. освещения  в мусорокамере подъезда № 3</t>
  </si>
  <si>
    <t>март 2025г</t>
  </si>
  <si>
    <t>Установка бетонных полусфер, масляная окраска бетонных полусфер на придомовой территории</t>
  </si>
  <si>
    <t>апрель 2025г</t>
  </si>
  <si>
    <t>шт</t>
  </si>
  <si>
    <t>Изготовление и установка металлических скамеек  на крыльцах подъездов №№ 2,3</t>
  </si>
  <si>
    <t>Замена крана шарового  диам. 80 мм в ИТП</t>
  </si>
  <si>
    <t>июнь 2025г</t>
  </si>
  <si>
    <t>Ремонт металлической двери, подъезд № 2</t>
  </si>
  <si>
    <t>июль 2025г</t>
  </si>
  <si>
    <t>Замена светодиодного светильника у доски объявления в подъезде № 2</t>
  </si>
  <si>
    <t>август 2025г</t>
  </si>
  <si>
    <t xml:space="preserve">Замена крана шарового на стояке ХВС в кв. № 58 </t>
  </si>
  <si>
    <t>Изготовление и установка информационных табличек "Стоянка для жителей дома" на придомовой территории</t>
  </si>
  <si>
    <t>Замена манометров и термометров в УУТЭ</t>
  </si>
  <si>
    <t>Замена запорной арматуры на стояке ХВС в кв. № 14</t>
  </si>
  <si>
    <t>ноябрь 2025г</t>
  </si>
  <si>
    <t>Замена таймера  ТО-47 освещения лестничных клеток в подъезде № 4</t>
  </si>
  <si>
    <t>декабрь 2025г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</si>
  <si>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</si>
  <si>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</si>
  <si>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657195,48 рублей (шестьсот пятьдесят семь  тысяч  сто девяносто пять  рублей  48 копеек)   </t>
  </si>
  <si>
    <t xml:space="preserve">- по  текущему  ремонту  общего имущества 73409,00  (семьдесят три тысячи четыреста девять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</si>
  <si>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</si>
  <si>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</si>
  <si>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</si>
  <si>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</si>
  <si>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- по содержанию общего имущества на общую сумму 179612,97 рублей ( сто семьдесят девять тысяч  шестьсот двенадцать рублей  97 копеек)    </t>
  </si>
  <si>
    <t>- управление  37150,03  (тридцать семь тысяч  сто пятьдесят рублей 03 копейки)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</si>
  <si>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</si>
  <si>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124043,14  ( сто двадцать четыре тысячи сорок три рубля  14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</si>
  <si>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перед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</si>
  <si>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перед собственниками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</si>
  <si>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</si>
  <si>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5 по ул. Дружбы народов</t>
  </si>
  <si>
    <t xml:space="preserve">                                                                                  Дралова Жанна Васильевна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</si>
</sst>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0" fillId="2" borderId="0" xfId="0" applyFill="1"/>
    <xf numFmtId="0" fontId="5" fillId="0" borderId="2" xfId="0" applyFont="1" applyBorder="1" applyAlignment="1">
      <alignment horizontal="center" wrapText="1"/>
    </xf>
    <xf numFmtId="2" fontId="0" fillId="0" borderId="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2" fontId="0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0" xfId="0" applyNumberFormat="1"/>
    <xf numFmtId="0" fontId="1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.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г.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8">
          <cell r="F8">
            <v>12135.178</v>
          </cell>
        </row>
        <row r="9">
          <cell r="F9">
            <v>16126.158999999998</v>
          </cell>
        </row>
        <row r="10">
          <cell r="F10">
            <v>97.340999999999994</v>
          </cell>
        </row>
        <row r="11">
          <cell r="F11">
            <v>14601.15</v>
          </cell>
        </row>
        <row r="22">
          <cell r="F22">
            <v>9734.0999999999985</v>
          </cell>
        </row>
        <row r="24">
          <cell r="F24">
            <v>52693.928</v>
          </cell>
        </row>
      </sheetData>
      <sheetData sheetId="117">
        <row r="8">
          <cell r="F8">
            <v>12135.178</v>
          </cell>
        </row>
        <row r="9">
          <cell r="F9">
            <v>16126.158999999998</v>
          </cell>
        </row>
        <row r="10">
          <cell r="F10">
            <v>97.340999999999994</v>
          </cell>
        </row>
        <row r="11">
          <cell r="F11">
            <v>14601.15</v>
          </cell>
        </row>
        <row r="22">
          <cell r="F22">
            <v>9734.0999999999985</v>
          </cell>
        </row>
        <row r="25">
          <cell r="F25">
            <v>52693.928</v>
          </cell>
        </row>
        <row r="31">
          <cell r="F31">
            <v>14141</v>
          </cell>
        </row>
      </sheetData>
      <sheetData sheetId="118">
        <row r="8">
          <cell r="F8">
            <v>12135.178</v>
          </cell>
        </row>
        <row r="9">
          <cell r="F9">
            <v>16126.158999999998</v>
          </cell>
        </row>
        <row r="10">
          <cell r="F10">
            <v>97.340999999999994</v>
          </cell>
        </row>
        <row r="11">
          <cell r="F11">
            <v>14601.15</v>
          </cell>
        </row>
        <row r="24">
          <cell r="F24">
            <v>9734.0999999999985</v>
          </cell>
        </row>
        <row r="26">
          <cell r="F26">
            <v>52693.928</v>
          </cell>
        </row>
        <row r="32">
          <cell r="F32">
            <v>2522</v>
          </cell>
        </row>
      </sheetData>
      <sheetData sheetId="119">
        <row r="8">
          <cell r="F8">
            <v>12135.178</v>
          </cell>
        </row>
        <row r="9">
          <cell r="F9">
            <v>16126.158999999998</v>
          </cell>
        </row>
        <row r="10">
          <cell r="F10">
            <v>97.340999999999994</v>
          </cell>
        </row>
        <row r="11">
          <cell r="F11">
            <v>14601.15</v>
          </cell>
        </row>
        <row r="26">
          <cell r="F26">
            <v>9734.0999999999985</v>
          </cell>
        </row>
        <row r="29">
          <cell r="F29">
            <v>52693.928</v>
          </cell>
        </row>
        <row r="34">
          <cell r="F34">
            <v>17263</v>
          </cell>
        </row>
      </sheetData>
      <sheetData sheetId="120">
        <row r="8">
          <cell r="F8">
            <v>12135.178</v>
          </cell>
        </row>
        <row r="9">
          <cell r="F9">
            <v>16126.158999999998</v>
          </cell>
        </row>
        <row r="10">
          <cell r="F10">
            <v>97.340999999999994</v>
          </cell>
        </row>
        <row r="11">
          <cell r="F11">
            <v>14601.15</v>
          </cell>
        </row>
        <row r="23">
          <cell r="F23">
            <v>9734.0999999999985</v>
          </cell>
        </row>
        <row r="26">
          <cell r="F26">
            <v>52693.928</v>
          </cell>
        </row>
      </sheetData>
      <sheetData sheetId="121">
        <row r="8">
          <cell r="F8">
            <v>12135.178</v>
          </cell>
        </row>
        <row r="9">
          <cell r="F9">
            <v>16126.158999999998</v>
          </cell>
        </row>
        <row r="11">
          <cell r="F11">
            <v>97.340999999999994</v>
          </cell>
        </row>
        <row r="12">
          <cell r="F12">
            <v>14601.15</v>
          </cell>
        </row>
        <row r="23">
          <cell r="F23">
            <v>9734.0999999999985</v>
          </cell>
        </row>
        <row r="25">
          <cell r="F25">
            <v>52693.928</v>
          </cell>
        </row>
        <row r="31">
          <cell r="F31">
            <v>11682</v>
          </cell>
        </row>
      </sheetData>
      <sheetData sheetId="122">
        <row r="8">
          <cell r="F8">
            <v>13368.163999999999</v>
          </cell>
        </row>
        <row r="9">
          <cell r="F9">
            <v>17748.508999999998</v>
          </cell>
        </row>
        <row r="11">
          <cell r="F11">
            <v>97.340999999999994</v>
          </cell>
        </row>
        <row r="12">
          <cell r="F12">
            <v>16061.264999999999</v>
          </cell>
        </row>
        <row r="22">
          <cell r="F22">
            <v>10707.509999999998</v>
          </cell>
        </row>
        <row r="24">
          <cell r="F24">
            <v>57982.78899999999</v>
          </cell>
        </row>
        <row r="30">
          <cell r="F30">
            <v>770</v>
          </cell>
        </row>
      </sheetData>
      <sheetData sheetId="123">
        <row r="8">
          <cell r="F8">
            <v>13368.163999999999</v>
          </cell>
        </row>
        <row r="9">
          <cell r="F9">
            <v>17748.508999999998</v>
          </cell>
        </row>
        <row r="11">
          <cell r="F11">
            <v>97.340999999999994</v>
          </cell>
        </row>
        <row r="12">
          <cell r="F12">
            <v>16061.264999999999</v>
          </cell>
        </row>
        <row r="22">
          <cell r="F22">
            <v>10707.509999999998</v>
          </cell>
        </row>
        <row r="26">
          <cell r="F26">
            <v>60282.78899999999</v>
          </cell>
        </row>
        <row r="33">
          <cell r="F33">
            <v>23247</v>
          </cell>
        </row>
      </sheetData>
      <sheetData sheetId="124">
        <row r="8">
          <cell r="F8">
            <v>13368.163999999999</v>
          </cell>
        </row>
        <row r="9">
          <cell r="F9">
            <v>17748.508999999998</v>
          </cell>
        </row>
        <row r="10">
          <cell r="F10">
            <v>97.340999999999994</v>
          </cell>
        </row>
        <row r="11">
          <cell r="F11">
            <v>16061.264999999999</v>
          </cell>
        </row>
        <row r="21">
          <cell r="F21">
            <v>10707.509999999998</v>
          </cell>
        </row>
        <row r="24">
          <cell r="F24">
            <v>57982.78899999999</v>
          </cell>
        </row>
      </sheetData>
      <sheetData sheetId="125">
        <row r="8">
          <cell r="F8">
            <v>13368.163999999999</v>
          </cell>
        </row>
        <row r="9">
          <cell r="F9">
            <v>17748.508999999998</v>
          </cell>
        </row>
        <row r="10">
          <cell r="F10">
            <v>97.340999999999994</v>
          </cell>
        </row>
        <row r="11">
          <cell r="F11">
            <v>16061.264999999999</v>
          </cell>
        </row>
        <row r="23">
          <cell r="F23">
            <v>10707.509999999998</v>
          </cell>
        </row>
        <row r="26">
          <cell r="F26">
            <v>57982.78899999999</v>
          </cell>
        </row>
      </sheetData>
      <sheetData sheetId="126">
        <row r="8">
          <cell r="F8">
            <v>13368.163999999999</v>
          </cell>
        </row>
        <row r="9">
          <cell r="F9">
            <v>17748.508999999998</v>
          </cell>
        </row>
        <row r="10">
          <cell r="F10">
            <v>97.340999999999994</v>
          </cell>
        </row>
        <row r="11">
          <cell r="F11">
            <v>16061.264999999999</v>
          </cell>
        </row>
        <row r="23">
          <cell r="F23">
            <v>10707.509999999998</v>
          </cell>
        </row>
        <row r="25">
          <cell r="F25">
            <v>57982.78899999999</v>
          </cell>
        </row>
        <row r="29">
          <cell r="F29">
            <v>1107</v>
          </cell>
        </row>
      </sheetData>
      <sheetData sheetId="127">
        <row r="8">
          <cell r="F8">
            <v>13368.163999999999</v>
          </cell>
        </row>
        <row r="9">
          <cell r="F9">
            <v>17748.508999999998</v>
          </cell>
        </row>
        <row r="10">
          <cell r="F10">
            <v>97.340999999999994</v>
          </cell>
        </row>
        <row r="11">
          <cell r="F11">
            <v>6896.4249999999993</v>
          </cell>
        </row>
        <row r="21">
          <cell r="F21">
            <v>10707.509999999998</v>
          </cell>
        </row>
        <row r="23">
          <cell r="F23">
            <v>48817.948999999993</v>
          </cell>
        </row>
        <row r="27">
          <cell r="F27">
            <v>2677</v>
          </cell>
        </row>
      </sheetData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K1" sqref="K1:N1048576"/>
    </sheetView>
  </sheetViews>
  <sheetFormatPr defaultRowHeight="14.4" x14ac:dyDescent="0.3"/>
  <cols>
    <col min="1" max="1" width="29" customWidth="1"/>
    <col min="2" max="2" width="14.6640625" customWidth="1"/>
    <col min="3" max="3" width="9.44140625" customWidth="1"/>
    <col min="4" max="4" width="8.109375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5546875" hidden="1" customWidth="1"/>
    <col min="12" max="13" width="9.5546875" hidden="1" customWidth="1"/>
    <col min="14" max="14" width="0" hidden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28.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x14ac:dyDescent="0.3">
      <c r="A3" s="3" t="s">
        <v>2</v>
      </c>
      <c r="B3" s="3"/>
      <c r="C3" s="3"/>
      <c r="D3" s="3"/>
      <c r="E3" s="3"/>
      <c r="F3" s="3"/>
    </row>
    <row r="4" spans="1:14" ht="110.4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4" x14ac:dyDescent="0.3">
      <c r="A5" s="7" t="s">
        <v>8</v>
      </c>
      <c r="B5" s="8"/>
      <c r="C5" s="8"/>
      <c r="D5" s="8"/>
      <c r="E5" s="8"/>
      <c r="F5" s="9"/>
    </row>
    <row r="6" spans="1:14" ht="94.5" customHeight="1" x14ac:dyDescent="0.3">
      <c r="A6" s="10" t="s">
        <v>9</v>
      </c>
      <c r="B6" s="11" t="s">
        <v>10</v>
      </c>
      <c r="C6" s="12" t="s">
        <v>11</v>
      </c>
      <c r="D6" s="13"/>
      <c r="E6" s="14" t="s">
        <v>12</v>
      </c>
      <c r="F6" s="15">
        <f>'[1]янв 2025'!F8+'[1]февр 2025'!F8+'[1]март 2025'!F8+'[1]апр 2025'!F8+'[1]май 2025'!F8+'[1]июнь 2025'!F8+'[1]июль 2025'!F8+'[1]авг 2025'!F8+'[1]сент 2025'!F8+'[1]окт 2025'!F8+'[1]нояб 2025'!F8+'[1]дек 2025'!F8</f>
        <v>153020.052</v>
      </c>
      <c r="K6">
        <v>4.12</v>
      </c>
    </row>
    <row r="7" spans="1:14" ht="43.2" x14ac:dyDescent="0.3">
      <c r="A7" s="16" t="s">
        <v>13</v>
      </c>
      <c r="B7" s="17" t="s">
        <v>14</v>
      </c>
      <c r="C7" s="18" t="s">
        <v>11</v>
      </c>
      <c r="D7" s="19"/>
      <c r="E7" s="20" t="s">
        <v>15</v>
      </c>
      <c r="F7" s="20">
        <f>'[1]янв 2025'!F9+'[1]февр 2025'!F9+'[1]март 2025'!F9+'[1]апр 2025'!F9+'[1]май 2025'!F9+'[1]июнь 2025'!F9+'[1]июль 2025'!F9+'[1]авг 2025'!F9+'[1]сент 2025'!F9+'[1]окт 2025'!F9+'[1]нояб 2025'!F9+'[1]дек 2025'!F9</f>
        <v>203248.00799999994</v>
      </c>
      <c r="K7">
        <v>5.47</v>
      </c>
    </row>
    <row r="8" spans="1:14" x14ac:dyDescent="0.3">
      <c r="A8" s="21" t="s">
        <v>16</v>
      </c>
      <c r="B8" s="21"/>
      <c r="C8" s="21"/>
      <c r="D8" s="22"/>
      <c r="E8" s="23"/>
      <c r="F8" s="23"/>
    </row>
    <row r="9" spans="1:14" ht="27.75" customHeight="1" x14ac:dyDescent="0.3">
      <c r="A9" s="24" t="s">
        <v>17</v>
      </c>
      <c r="B9" s="24"/>
      <c r="C9" s="24"/>
      <c r="D9" s="25"/>
      <c r="E9" s="23"/>
      <c r="F9" s="23"/>
    </row>
    <row r="10" spans="1:14" ht="26.25" customHeight="1" x14ac:dyDescent="0.3">
      <c r="A10" s="24" t="s">
        <v>18</v>
      </c>
      <c r="B10" s="24"/>
      <c r="C10" s="24"/>
      <c r="D10" s="25"/>
      <c r="E10" s="23"/>
      <c r="F10" s="23"/>
    </row>
    <row r="11" spans="1:14" ht="27" customHeight="1" x14ac:dyDescent="0.3">
      <c r="A11" s="24" t="s">
        <v>19</v>
      </c>
      <c r="B11" s="24"/>
      <c r="C11" s="24"/>
      <c r="D11" s="25"/>
      <c r="E11" s="26"/>
      <c r="F11" s="26"/>
    </row>
    <row r="12" spans="1:14" ht="86.4" x14ac:dyDescent="0.3">
      <c r="A12" s="10" t="s">
        <v>20</v>
      </c>
      <c r="B12" s="11" t="s">
        <v>21</v>
      </c>
      <c r="C12" s="12" t="s">
        <v>11</v>
      </c>
      <c r="D12" s="13"/>
      <c r="E12" s="14" t="s">
        <v>22</v>
      </c>
      <c r="F12" s="27">
        <f>'[1]янв 2025'!F10+'[1]февр 2025'!F10+'[1]март 2025'!F10+'[1]апр 2025'!F10+'[1]май 2025'!F10+'[1]июнь 2025'!F11+'[1]июль 2025'!F11+'[1]авг 2025'!F11+'[1]сент 2025'!F10+'[1]окт 2025'!F10+'[1]нояб 2025'!F10+'[1]дек 2025'!F10</f>
        <v>1168.0919999999999</v>
      </c>
      <c r="K12">
        <v>0.03</v>
      </c>
    </row>
    <row r="13" spans="1:14" ht="115.2" x14ac:dyDescent="0.3">
      <c r="A13" s="28" t="s">
        <v>23</v>
      </c>
      <c r="B13" s="29" t="s">
        <v>24</v>
      </c>
      <c r="C13" s="12" t="s">
        <v>11</v>
      </c>
      <c r="D13" s="13"/>
      <c r="E13" s="20" t="s">
        <v>25</v>
      </c>
      <c r="F13" s="30">
        <f>'[1]янв 2025'!F11+'[1]февр 2025'!F11+'[1]март 2025'!F11+'[1]апр 2025'!F11+'[1]май 2025'!F11+'[1]июнь 2025'!F12+'[1]июль 2025'!F12+'[1]авг 2025'!F12+'[1]сент 2025'!F11+'[1]окт 2025'!F11+'[1]нояб 2025'!F11+'[1]дек 2025'!F11</f>
        <v>174809.65000000002</v>
      </c>
      <c r="K13">
        <v>8.25</v>
      </c>
      <c r="L13" s="31"/>
      <c r="N13" t="s">
        <v>26</v>
      </c>
    </row>
    <row r="14" spans="1:14" x14ac:dyDescent="0.3">
      <c r="A14" s="32" t="s">
        <v>27</v>
      </c>
      <c r="B14" s="32"/>
      <c r="C14" s="32"/>
      <c r="D14" s="32"/>
      <c r="E14" s="23"/>
      <c r="F14" s="33"/>
      <c r="L14" s="31"/>
    </row>
    <row r="15" spans="1:14" ht="38.25" customHeight="1" x14ac:dyDescent="0.3">
      <c r="A15" s="34" t="s">
        <v>28</v>
      </c>
      <c r="B15" s="35"/>
      <c r="C15" s="35"/>
      <c r="D15" s="36"/>
      <c r="E15" s="23"/>
      <c r="F15" s="33"/>
      <c r="L15" s="31"/>
    </row>
    <row r="16" spans="1:14" ht="26.25" customHeight="1" x14ac:dyDescent="0.3">
      <c r="A16" s="34" t="s">
        <v>29</v>
      </c>
      <c r="B16" s="24"/>
      <c r="C16" s="24"/>
      <c r="D16" s="25"/>
      <c r="E16" s="23"/>
      <c r="F16" s="33"/>
      <c r="L16" s="31"/>
    </row>
    <row r="17" spans="1:12" ht="40.5" customHeight="1" x14ac:dyDescent="0.3">
      <c r="A17" s="34" t="s">
        <v>30</v>
      </c>
      <c r="B17" s="24"/>
      <c r="C17" s="24"/>
      <c r="D17" s="25"/>
      <c r="E17" s="23"/>
      <c r="F17" s="33"/>
      <c r="L17" s="31"/>
    </row>
    <row r="18" spans="1:12" ht="39" customHeight="1" x14ac:dyDescent="0.3">
      <c r="A18" s="34" t="s">
        <v>31</v>
      </c>
      <c r="B18" s="24"/>
      <c r="C18" s="24"/>
      <c r="D18" s="25"/>
      <c r="E18" s="23"/>
      <c r="F18" s="33"/>
      <c r="L18" s="31"/>
    </row>
    <row r="19" spans="1:12" ht="54.75" customHeight="1" x14ac:dyDescent="0.3">
      <c r="A19" s="34" t="s">
        <v>32</v>
      </c>
      <c r="B19" s="24"/>
      <c r="C19" s="24"/>
      <c r="D19" s="25"/>
      <c r="E19" s="23"/>
      <c r="F19" s="33"/>
      <c r="L19" s="31"/>
    </row>
    <row r="20" spans="1:12" ht="38.25" customHeight="1" x14ac:dyDescent="0.3">
      <c r="A20" s="34" t="s">
        <v>33</v>
      </c>
      <c r="B20" s="24"/>
      <c r="C20" s="24"/>
      <c r="D20" s="25"/>
      <c r="E20" s="23"/>
      <c r="F20" s="33"/>
      <c r="L20" s="31"/>
    </row>
    <row r="21" spans="1:12" ht="63.75" customHeight="1" x14ac:dyDescent="0.3">
      <c r="A21" s="34" t="s">
        <v>34</v>
      </c>
      <c r="B21" s="24"/>
      <c r="C21" s="24"/>
      <c r="D21" s="25"/>
      <c r="E21" s="23"/>
      <c r="F21" s="33"/>
      <c r="L21" s="31"/>
    </row>
    <row r="22" spans="1:12" ht="52.5" customHeight="1" x14ac:dyDescent="0.3">
      <c r="A22" s="24" t="s">
        <v>35</v>
      </c>
      <c r="B22" s="24"/>
      <c r="C22" s="24"/>
      <c r="D22" s="25"/>
      <c r="E22" s="23"/>
      <c r="F22" s="33"/>
      <c r="L22" s="31"/>
    </row>
    <row r="23" spans="1:12" ht="63.75" customHeight="1" x14ac:dyDescent="0.3">
      <c r="A23" s="24" t="s">
        <v>36</v>
      </c>
      <c r="B23" s="24"/>
      <c r="C23" s="24"/>
      <c r="D23" s="25"/>
      <c r="E23" s="23"/>
      <c r="F23" s="33"/>
      <c r="L23" s="31"/>
    </row>
    <row r="24" spans="1:12" ht="27.75" customHeight="1" x14ac:dyDescent="0.3">
      <c r="A24" s="34" t="s">
        <v>37</v>
      </c>
      <c r="B24" s="24"/>
      <c r="C24" s="24"/>
      <c r="D24" s="25"/>
      <c r="E24" s="23"/>
      <c r="F24" s="33"/>
      <c r="L24" s="31"/>
    </row>
    <row r="25" spans="1:12" x14ac:dyDescent="0.3">
      <c r="A25" s="34" t="s">
        <v>38</v>
      </c>
      <c r="B25" s="24"/>
      <c r="C25" s="24"/>
      <c r="D25" s="25"/>
      <c r="E25" s="23"/>
      <c r="F25" s="33"/>
      <c r="L25" s="31"/>
    </row>
    <row r="26" spans="1:12" ht="14.25" customHeight="1" x14ac:dyDescent="0.3">
      <c r="A26" s="37" t="s">
        <v>39</v>
      </c>
      <c r="B26" s="38"/>
      <c r="C26" s="38"/>
      <c r="D26" s="39"/>
      <c r="E26" s="23"/>
      <c r="F26" s="33"/>
      <c r="L26" s="31"/>
    </row>
    <row r="27" spans="1:12" ht="25.5" customHeight="1" x14ac:dyDescent="0.3">
      <c r="A27" s="34" t="s">
        <v>40</v>
      </c>
      <c r="B27" s="24"/>
      <c r="C27" s="24"/>
      <c r="D27" s="25"/>
      <c r="E27" s="23"/>
      <c r="F27" s="33"/>
      <c r="L27" s="31"/>
    </row>
    <row r="28" spans="1:12" ht="51" customHeight="1" x14ac:dyDescent="0.3">
      <c r="A28" s="34" t="s">
        <v>41</v>
      </c>
      <c r="B28" s="24"/>
      <c r="C28" s="24"/>
      <c r="D28" s="25"/>
      <c r="E28" s="23"/>
      <c r="F28" s="33"/>
      <c r="L28" s="31"/>
    </row>
    <row r="29" spans="1:12" ht="25.5" customHeight="1" x14ac:dyDescent="0.3">
      <c r="A29" s="34" t="s">
        <v>42</v>
      </c>
      <c r="B29" s="24"/>
      <c r="C29" s="24"/>
      <c r="D29" s="25"/>
      <c r="E29" s="23"/>
      <c r="F29" s="33"/>
      <c r="L29" s="31"/>
    </row>
    <row r="30" spans="1:12" ht="27.75" customHeight="1" x14ac:dyDescent="0.3">
      <c r="A30" s="24" t="s">
        <v>43</v>
      </c>
      <c r="B30" s="24"/>
      <c r="C30" s="24"/>
      <c r="D30" s="25"/>
      <c r="E30" s="23"/>
      <c r="F30" s="33"/>
      <c r="L30" s="31"/>
    </row>
    <row r="31" spans="1:12" ht="26.25" customHeight="1" x14ac:dyDescent="0.3">
      <c r="A31" s="24" t="s">
        <v>44</v>
      </c>
      <c r="B31" s="24"/>
      <c r="C31" s="24"/>
      <c r="D31" s="25"/>
      <c r="E31" s="23"/>
      <c r="F31" s="33"/>
      <c r="L31" s="31"/>
    </row>
    <row r="32" spans="1:12" ht="27" customHeight="1" x14ac:dyDescent="0.3">
      <c r="A32" s="24" t="s">
        <v>45</v>
      </c>
      <c r="B32" s="24"/>
      <c r="C32" s="24"/>
      <c r="D32" s="25"/>
      <c r="E32" s="23"/>
      <c r="F32" s="33"/>
      <c r="L32" s="31"/>
    </row>
    <row r="33" spans="1:14" ht="39" customHeight="1" x14ac:dyDescent="0.3">
      <c r="A33" s="34" t="s">
        <v>46</v>
      </c>
      <c r="B33" s="24"/>
      <c r="C33" s="24"/>
      <c r="D33" s="25"/>
      <c r="E33" s="23"/>
      <c r="F33" s="33"/>
      <c r="L33" s="31"/>
    </row>
    <row r="34" spans="1:14" ht="16.5" customHeight="1" x14ac:dyDescent="0.3">
      <c r="A34" s="24" t="s">
        <v>47</v>
      </c>
      <c r="B34" s="24"/>
      <c r="C34" s="24"/>
      <c r="D34" s="25"/>
      <c r="E34" s="23"/>
      <c r="F34" s="33"/>
      <c r="L34" s="31"/>
    </row>
    <row r="35" spans="1:14" ht="27.75" customHeight="1" x14ac:dyDescent="0.3">
      <c r="A35" s="34" t="s">
        <v>48</v>
      </c>
      <c r="B35" s="24"/>
      <c r="C35" s="24"/>
      <c r="D35" s="25"/>
      <c r="E35" s="23"/>
      <c r="F35" s="33"/>
      <c r="L35" s="31"/>
    </row>
    <row r="36" spans="1:14" ht="24.75" customHeight="1" x14ac:dyDescent="0.3">
      <c r="A36" s="34" t="s">
        <v>49</v>
      </c>
      <c r="B36" s="24"/>
      <c r="C36" s="24"/>
      <c r="D36" s="25"/>
      <c r="E36" s="23"/>
      <c r="F36" s="33"/>
      <c r="L36" s="31"/>
    </row>
    <row r="37" spans="1:14" x14ac:dyDescent="0.3">
      <c r="A37" s="34" t="s">
        <v>50</v>
      </c>
      <c r="B37" s="24"/>
      <c r="C37" s="24"/>
      <c r="D37" s="25"/>
      <c r="E37" s="23"/>
      <c r="F37" s="33"/>
      <c r="L37" s="31"/>
    </row>
    <row r="38" spans="1:14" ht="25.5" customHeight="1" x14ac:dyDescent="0.3">
      <c r="A38" s="34" t="s">
        <v>51</v>
      </c>
      <c r="B38" s="24"/>
      <c r="C38" s="24"/>
      <c r="D38" s="25"/>
      <c r="E38" s="26"/>
      <c r="F38" s="33"/>
      <c r="L38" s="31"/>
    </row>
    <row r="39" spans="1:14" ht="28.8" x14ac:dyDescent="0.3">
      <c r="A39" s="40" t="s">
        <v>52</v>
      </c>
      <c r="B39" s="11" t="s">
        <v>24</v>
      </c>
      <c r="C39" s="18" t="s">
        <v>11</v>
      </c>
      <c r="D39" s="19"/>
      <c r="E39" s="20" t="s">
        <v>53</v>
      </c>
      <c r="F39" s="30">
        <f>'[1]янв 2025'!F22+'[1]февр 2025'!F22+'[1]март 2025'!F24+'[1]апр 2025'!F26+'[1]май 2025'!F23+'[1]июнь 2025'!F23+'[1]июль 2025'!F22+'[1]авг 2025'!F22+'[1]сент 2025'!F21+'[1]окт 2025'!F23+'[1]нояб 2025'!F23+'[1]дек 2025'!F21</f>
        <v>122649.65999999996</v>
      </c>
      <c r="L39" t="s">
        <v>54</v>
      </c>
      <c r="N39" t="s">
        <v>55</v>
      </c>
    </row>
    <row r="40" spans="1:14" x14ac:dyDescent="0.3">
      <c r="A40" s="32" t="s">
        <v>16</v>
      </c>
      <c r="B40" s="32"/>
      <c r="C40" s="32"/>
      <c r="D40" s="32"/>
      <c r="E40" s="23"/>
      <c r="F40" s="33"/>
    </row>
    <row r="41" spans="1:14" ht="39" customHeight="1" x14ac:dyDescent="0.3">
      <c r="A41" s="41" t="s">
        <v>56</v>
      </c>
      <c r="B41" s="41"/>
      <c r="C41" s="41"/>
      <c r="D41" s="41"/>
      <c r="E41" s="23"/>
      <c r="F41" s="33"/>
    </row>
    <row r="42" spans="1:14" x14ac:dyDescent="0.3">
      <c r="A42" s="34" t="s">
        <v>57</v>
      </c>
      <c r="B42" s="24"/>
      <c r="C42" s="24"/>
      <c r="D42" s="25"/>
      <c r="E42" s="23"/>
      <c r="F42" s="33"/>
    </row>
    <row r="43" spans="1:14" ht="42" customHeight="1" x14ac:dyDescent="0.3">
      <c r="A43" s="34" t="s">
        <v>58</v>
      </c>
      <c r="B43" s="24"/>
      <c r="C43" s="24"/>
      <c r="D43" s="25"/>
      <c r="E43" s="26"/>
      <c r="F43" s="42"/>
    </row>
    <row r="44" spans="1:14" ht="55.2" x14ac:dyDescent="0.3">
      <c r="A44" s="10" t="s">
        <v>59</v>
      </c>
      <c r="B44" s="43" t="s">
        <v>60</v>
      </c>
      <c r="C44" s="12" t="s">
        <v>61</v>
      </c>
      <c r="D44" s="13"/>
      <c r="E44" s="27">
        <v>0.06</v>
      </c>
      <c r="F44" s="27">
        <v>2300</v>
      </c>
    </row>
    <row r="45" spans="1:14" x14ac:dyDescent="0.3">
      <c r="A45" s="44" t="s">
        <v>62</v>
      </c>
      <c r="B45" s="45"/>
      <c r="C45" s="45"/>
      <c r="D45" s="46"/>
      <c r="E45" s="47"/>
      <c r="F45" s="48">
        <f>F6+F7+F12+F13+F39+F44+0.02</f>
        <v>657195.48199999984</v>
      </c>
      <c r="L45" s="49">
        <f>'[1]янв 2025'!F24+'[1]февр 2025'!F25+'[1]март 2025'!F26+'[1]апр 2025'!F29+'[1]май 2025'!F26+'[1]июнь 2025'!F25+'[1]июль 2025'!F24+'[1]авг 2025'!F26+'[1]сент 2025'!F24+'[1]окт 2025'!F26+'[1]нояб 2025'!F25+'[1]дек 2025'!F23</f>
        <v>657195.46199999994</v>
      </c>
    </row>
    <row r="46" spans="1:14" x14ac:dyDescent="0.3">
      <c r="A46" s="50" t="s">
        <v>63</v>
      </c>
      <c r="B46" s="50"/>
      <c r="C46" s="50"/>
      <c r="D46" s="50"/>
      <c r="E46" s="50"/>
      <c r="F46" s="50"/>
    </row>
    <row r="47" spans="1:14" ht="110.4" x14ac:dyDescent="0.3">
      <c r="A47" s="4" t="s">
        <v>3</v>
      </c>
      <c r="B47" s="4" t="s">
        <v>4</v>
      </c>
      <c r="C47" s="51" t="s">
        <v>5</v>
      </c>
      <c r="D47" s="52" t="s">
        <v>64</v>
      </c>
      <c r="E47" s="4" t="s">
        <v>6</v>
      </c>
      <c r="F47" s="4" t="s">
        <v>7</v>
      </c>
    </row>
    <row r="48" spans="1:14" ht="43.2" x14ac:dyDescent="0.3">
      <c r="A48" s="53" t="s">
        <v>65</v>
      </c>
      <c r="B48" s="54" t="s">
        <v>66</v>
      </c>
      <c r="C48" s="51" t="s">
        <v>67</v>
      </c>
      <c r="D48" s="52">
        <v>4.4000000000000004</v>
      </c>
      <c r="E48" s="55">
        <f t="shared" ref="E48:E59" si="0">F48/D48</f>
        <v>3213.863636363636</v>
      </c>
      <c r="F48" s="55">
        <v>14141</v>
      </c>
    </row>
    <row r="49" spans="1:12" ht="28.8" x14ac:dyDescent="0.3">
      <c r="A49" s="53" t="s">
        <v>68</v>
      </c>
      <c r="B49" s="54" t="s">
        <v>69</v>
      </c>
      <c r="C49" s="51" t="s">
        <v>67</v>
      </c>
      <c r="D49" s="52">
        <v>3</v>
      </c>
      <c r="E49" s="55">
        <f t="shared" si="0"/>
        <v>840.66666666666663</v>
      </c>
      <c r="F49" s="55">
        <v>2522</v>
      </c>
    </row>
    <row r="50" spans="1:12" ht="57.6" x14ac:dyDescent="0.3">
      <c r="A50" s="53" t="s">
        <v>70</v>
      </c>
      <c r="B50" s="54" t="s">
        <v>71</v>
      </c>
      <c r="C50" s="51" t="s">
        <v>72</v>
      </c>
      <c r="D50" s="52">
        <v>3</v>
      </c>
      <c r="E50" s="55">
        <f t="shared" si="0"/>
        <v>1288.3333333333333</v>
      </c>
      <c r="F50" s="55">
        <v>3865</v>
      </c>
    </row>
    <row r="51" spans="1:12" ht="43.2" x14ac:dyDescent="0.3">
      <c r="A51" s="53" t="s">
        <v>73</v>
      </c>
      <c r="B51" s="56" t="s">
        <v>71</v>
      </c>
      <c r="C51" s="56" t="s">
        <v>72</v>
      </c>
      <c r="D51" s="56">
        <v>2</v>
      </c>
      <c r="E51" s="57">
        <f t="shared" si="0"/>
        <v>6699</v>
      </c>
      <c r="F51" s="57">
        <v>13398</v>
      </c>
    </row>
    <row r="52" spans="1:12" ht="28.8" x14ac:dyDescent="0.3">
      <c r="A52" s="53" t="s">
        <v>74</v>
      </c>
      <c r="B52" s="54" t="s">
        <v>75</v>
      </c>
      <c r="C52" s="51" t="s">
        <v>72</v>
      </c>
      <c r="D52" s="52">
        <v>1</v>
      </c>
      <c r="E52" s="55">
        <f t="shared" si="0"/>
        <v>11682</v>
      </c>
      <c r="F52" s="55">
        <v>11682</v>
      </c>
    </row>
    <row r="53" spans="1:12" ht="28.8" x14ac:dyDescent="0.3">
      <c r="A53" s="53" t="s">
        <v>76</v>
      </c>
      <c r="B53" s="54" t="s">
        <v>77</v>
      </c>
      <c r="C53" s="51" t="s">
        <v>72</v>
      </c>
      <c r="D53" s="52">
        <v>1</v>
      </c>
      <c r="E53" s="55">
        <f t="shared" si="0"/>
        <v>770</v>
      </c>
      <c r="F53" s="55">
        <v>770</v>
      </c>
    </row>
    <row r="54" spans="1:12" ht="43.2" x14ac:dyDescent="0.3">
      <c r="A54" s="53" t="s">
        <v>78</v>
      </c>
      <c r="B54" s="54" t="s">
        <v>79</v>
      </c>
      <c r="C54" s="51" t="s">
        <v>72</v>
      </c>
      <c r="D54" s="52">
        <v>1</v>
      </c>
      <c r="E54" s="55">
        <f t="shared" si="0"/>
        <v>1719</v>
      </c>
      <c r="F54" s="55">
        <v>1719</v>
      </c>
    </row>
    <row r="55" spans="1:12" ht="28.8" x14ac:dyDescent="0.3">
      <c r="A55" s="53" t="s">
        <v>80</v>
      </c>
      <c r="B55" s="56" t="s">
        <v>79</v>
      </c>
      <c r="C55" s="56" t="s">
        <v>72</v>
      </c>
      <c r="D55" s="56">
        <v>1</v>
      </c>
      <c r="E55" s="57">
        <f t="shared" si="0"/>
        <v>1291</v>
      </c>
      <c r="F55" s="57">
        <v>1291</v>
      </c>
    </row>
    <row r="56" spans="1:12" ht="57.6" x14ac:dyDescent="0.3">
      <c r="A56" s="53" t="s">
        <v>81</v>
      </c>
      <c r="B56" s="56" t="s">
        <v>79</v>
      </c>
      <c r="C56" s="56" t="s">
        <v>72</v>
      </c>
      <c r="D56" s="56">
        <v>2</v>
      </c>
      <c r="E56" s="57">
        <f t="shared" si="0"/>
        <v>6280</v>
      </c>
      <c r="F56" s="57">
        <v>12560</v>
      </c>
    </row>
    <row r="57" spans="1:12" ht="28.8" x14ac:dyDescent="0.3">
      <c r="A57" s="53" t="s">
        <v>82</v>
      </c>
      <c r="B57" s="56" t="s">
        <v>79</v>
      </c>
      <c r="C57" s="56" t="s">
        <v>72</v>
      </c>
      <c r="D57" s="56">
        <v>7</v>
      </c>
      <c r="E57" s="57">
        <f t="shared" si="0"/>
        <v>1096.7142857142858</v>
      </c>
      <c r="F57" s="57">
        <v>7677</v>
      </c>
    </row>
    <row r="58" spans="1:12" ht="28.8" x14ac:dyDescent="0.3">
      <c r="A58" s="53" t="s">
        <v>83</v>
      </c>
      <c r="B58" s="54" t="s">
        <v>84</v>
      </c>
      <c r="C58" s="51" t="s">
        <v>72</v>
      </c>
      <c r="D58" s="52">
        <v>1</v>
      </c>
      <c r="E58" s="55">
        <f t="shared" si="0"/>
        <v>1107</v>
      </c>
      <c r="F58" s="55">
        <v>1107</v>
      </c>
    </row>
    <row r="59" spans="1:12" ht="42" customHeight="1" x14ac:dyDescent="0.3">
      <c r="A59" s="53" t="s">
        <v>85</v>
      </c>
      <c r="B59" s="54" t="s">
        <v>86</v>
      </c>
      <c r="C59" s="51" t="s">
        <v>72</v>
      </c>
      <c r="D59" s="52">
        <v>1</v>
      </c>
      <c r="E59" s="55">
        <f t="shared" si="0"/>
        <v>2677</v>
      </c>
      <c r="F59" s="55">
        <v>2677</v>
      </c>
    </row>
    <row r="60" spans="1:12" x14ac:dyDescent="0.3">
      <c r="A60" s="58" t="s">
        <v>87</v>
      </c>
      <c r="B60" s="59"/>
      <c r="C60" s="59"/>
      <c r="D60" s="59"/>
      <c r="E60" s="60"/>
      <c r="F60" s="60">
        <f>F48+F49+F50+F51+F52+F53+F54+F55+F56+F57+F58+F59</f>
        <v>73409</v>
      </c>
      <c r="L60" s="49">
        <f>'[1]февр 2025'!F31+'[1]март 2025'!F32+'[1]апр 2025'!F34+'[1]июнь 2025'!F31+'[1]июль 2025'!F30+'[1]авг 2025'!F33+'[1]нояб 2025'!F29+'[1]дек 2025'!F27</f>
        <v>73409</v>
      </c>
    </row>
    <row r="61" spans="1:12" ht="30" customHeight="1" x14ac:dyDescent="0.3">
      <c r="A61" s="61" t="s">
        <v>88</v>
      </c>
      <c r="B61" s="61"/>
      <c r="C61" s="61"/>
      <c r="D61" s="61"/>
      <c r="E61" s="61"/>
      <c r="F61" s="61"/>
    </row>
    <row r="62" spans="1:12" ht="30" customHeight="1" x14ac:dyDescent="0.3">
      <c r="A62" s="62" t="s">
        <v>89</v>
      </c>
      <c r="B62" s="62"/>
      <c r="C62" s="62"/>
      <c r="D62" s="62"/>
      <c r="E62" s="62"/>
      <c r="F62" s="62"/>
    </row>
    <row r="63" spans="1:12" ht="29.25" customHeight="1" x14ac:dyDescent="0.3">
      <c r="A63" s="62" t="s">
        <v>90</v>
      </c>
      <c r="B63" s="62"/>
      <c r="C63" s="62"/>
      <c r="D63" s="62"/>
      <c r="E63" s="62"/>
      <c r="F63" s="62"/>
    </row>
    <row r="64" spans="1:12" ht="28.5" customHeight="1" x14ac:dyDescent="0.3">
      <c r="A64" s="63" t="s">
        <v>91</v>
      </c>
      <c r="B64" s="63"/>
      <c r="C64" s="63"/>
      <c r="D64" s="63"/>
      <c r="E64" s="63"/>
      <c r="F64" s="63"/>
    </row>
    <row r="65" spans="1:6" x14ac:dyDescent="0.3">
      <c r="A65" s="64" t="s">
        <v>92</v>
      </c>
      <c r="B65" s="64"/>
      <c r="C65" s="64"/>
      <c r="D65" s="64"/>
      <c r="E65" s="64"/>
      <c r="F65" s="64"/>
    </row>
    <row r="66" spans="1:6" x14ac:dyDescent="0.3">
      <c r="A66" s="65" t="s">
        <v>93</v>
      </c>
      <c r="B66" s="65"/>
      <c r="C66" s="65"/>
      <c r="D66" s="65"/>
      <c r="E66" s="65"/>
      <c r="F66" s="65"/>
    </row>
    <row r="67" spans="1:6" x14ac:dyDescent="0.3">
      <c r="A67" s="62" t="s">
        <v>94</v>
      </c>
      <c r="B67" s="62"/>
      <c r="C67" s="62"/>
      <c r="D67" s="62"/>
      <c r="E67" s="62"/>
      <c r="F67" s="62"/>
    </row>
    <row r="68" spans="1:6" ht="30" customHeight="1" x14ac:dyDescent="0.3">
      <c r="A68" s="62" t="s">
        <v>95</v>
      </c>
      <c r="B68" s="62"/>
      <c r="C68" s="62"/>
      <c r="D68" s="62"/>
      <c r="E68" s="62"/>
      <c r="F68" s="62"/>
    </row>
    <row r="69" spans="1:6" ht="16.5" customHeight="1" x14ac:dyDescent="0.3">
      <c r="A69" s="62" t="s">
        <v>96</v>
      </c>
      <c r="B69" s="62"/>
      <c r="C69" s="62"/>
      <c r="D69" s="62"/>
      <c r="E69" s="62"/>
      <c r="F69" s="62"/>
    </row>
    <row r="70" spans="1:6" x14ac:dyDescent="0.3">
      <c r="A70" s="62" t="s">
        <v>97</v>
      </c>
      <c r="B70" s="62"/>
      <c r="C70" s="62"/>
      <c r="D70" s="62"/>
      <c r="E70" s="62"/>
      <c r="F70" s="62"/>
    </row>
    <row r="71" spans="1:6" ht="30" customHeight="1" x14ac:dyDescent="0.3">
      <c r="A71" s="62" t="s">
        <v>98</v>
      </c>
      <c r="B71" s="62"/>
      <c r="C71" s="62"/>
      <c r="D71" s="62"/>
      <c r="E71" s="62"/>
      <c r="F71" s="62"/>
    </row>
    <row r="72" spans="1:6" x14ac:dyDescent="0.3">
      <c r="A72" s="66"/>
      <c r="B72" s="66"/>
      <c r="C72" s="66"/>
      <c r="D72" s="66"/>
      <c r="E72" s="66"/>
      <c r="F72" s="66"/>
    </row>
    <row r="73" spans="1:6" x14ac:dyDescent="0.3">
      <c r="A73" s="67" t="s">
        <v>99</v>
      </c>
      <c r="B73" s="67"/>
      <c r="C73" s="67"/>
      <c r="D73" s="67"/>
      <c r="E73" s="67"/>
      <c r="F73" s="67"/>
    </row>
    <row r="74" spans="1:6" x14ac:dyDescent="0.3">
      <c r="A74" s="67" t="s">
        <v>100</v>
      </c>
      <c r="B74" s="67"/>
      <c r="C74" s="67"/>
      <c r="D74" s="67"/>
      <c r="E74" s="67"/>
      <c r="F74" s="67"/>
    </row>
    <row r="75" spans="1:6" x14ac:dyDescent="0.3">
      <c r="A75" s="68"/>
      <c r="B75" s="69"/>
      <c r="C75" s="70"/>
      <c r="D75" s="70"/>
      <c r="E75" s="71"/>
      <c r="F75" s="72"/>
    </row>
    <row r="76" spans="1:6" x14ac:dyDescent="0.3">
      <c r="A76" s="73" t="s">
        <v>101</v>
      </c>
      <c r="B76" s="73"/>
      <c r="C76" s="73"/>
      <c r="D76" s="73"/>
      <c r="E76" s="73"/>
      <c r="F76" s="73"/>
    </row>
    <row r="78" spans="1:6" x14ac:dyDescent="0.3">
      <c r="A78" s="73" t="s">
        <v>102</v>
      </c>
      <c r="B78" s="73"/>
      <c r="C78" s="73"/>
      <c r="D78" s="73"/>
      <c r="E78" s="73"/>
      <c r="F78" s="73"/>
    </row>
    <row r="79" spans="1:6" x14ac:dyDescent="0.3">
      <c r="A79" s="73" t="s">
        <v>103</v>
      </c>
      <c r="B79" s="73"/>
      <c r="C79" s="73"/>
      <c r="D79" s="73"/>
      <c r="E79" s="73"/>
      <c r="F79" s="73"/>
    </row>
  </sheetData>
  <mergeCells count="67">
    <mergeCell ref="A71:F71"/>
    <mergeCell ref="A73:F73"/>
    <mergeCell ref="A74:F74"/>
    <mergeCell ref="A76:F76"/>
    <mergeCell ref="A78:F78"/>
    <mergeCell ref="A79:F79"/>
    <mergeCell ref="A65:F65"/>
    <mergeCell ref="A66:F66"/>
    <mergeCell ref="A67:F67"/>
    <mergeCell ref="A68:F68"/>
    <mergeCell ref="A69:F69"/>
    <mergeCell ref="A70:F70"/>
    <mergeCell ref="C44:D44"/>
    <mergeCell ref="A46:F46"/>
    <mergeCell ref="A61:F61"/>
    <mergeCell ref="A62:F62"/>
    <mergeCell ref="A63:F63"/>
    <mergeCell ref="A64:F64"/>
    <mergeCell ref="A38:D38"/>
    <mergeCell ref="C39:D39"/>
    <mergeCell ref="E39:E43"/>
    <mergeCell ref="F39:F43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E13:E38"/>
    <mergeCell ref="F13:F38"/>
    <mergeCell ref="A14:D14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2026-02-25T13:28:31Z</dcterms:created>
  <dcterms:modified xsi:type="dcterms:W3CDTF">2026-02-25T13:29:03Z</dcterms:modified>
</cp:coreProperties>
</file>