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32" i="1" l="1"/>
  <c r="E30" i="1"/>
  <c r="E28" i="1"/>
  <c r="E27" i="1"/>
  <c r="E26" i="1"/>
  <c r="F25" i="1"/>
  <c r="F23" i="1"/>
  <c r="F21" i="1"/>
  <c r="F20" i="1"/>
  <c r="E16" i="1"/>
  <c r="F15" i="1"/>
  <c r="F14" i="1"/>
  <c r="F13" i="1"/>
  <c r="E12" i="1"/>
  <c r="F10" i="1"/>
  <c r="F9" i="1"/>
  <c r="F8" i="1"/>
  <c r="F7" i="1"/>
  <c r="F6" i="1"/>
  <c r="F5" i="1"/>
  <c r="F4" i="1"/>
  <c r="F12" i="1" l="1"/>
  <c r="F17" i="1" s="1"/>
  <c r="F16" i="1"/>
</calcChain>
</file>

<file path=xl/sharedStrings.xml><?xml version="1.0" encoding="utf-8"?>
<sst xmlns="http://schemas.openxmlformats.org/spreadsheetml/2006/main" count="99" uniqueCount="66">
  <si>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</si>
  <si>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</si>
  <si>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</si>
  <si>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</si>
  <si>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</si>
  <si>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- 2121,6 кв.м)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</si>
  <si>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</si>
  <si>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</si>
  <si>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</si>
  <si>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с 01.01.2019г. по 30.06.2019 г. - 3,16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;       с 01.07.2019 г. по 31.12.2019 г. - 3,47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</si>
  <si>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</si>
  <si>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>руб./ м2</t>
  </si>
  <si>
    <t>Содержание лифтового оборудования: техническое обслуживание, организация системы диспетчерского контроля и обеспечение диспетчерской связи  с кабиной лифта; обеспечение проведения осмотров, технического состояния и ремонт лифта,обеспечение проведения аварийного обслуживания лифта обеспечение проведения технического освидетельствования лифта.</t>
  </si>
  <si>
    <t xml:space="preserve">Уборка лестничных клеток - 211,1 кв.м.                                         </t>
  </si>
  <si>
    <t xml:space="preserve">ежедневно    </t>
  </si>
  <si>
    <r>
      <t>с 01.01.2019г. по 30.06.2019 г. - 4,06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;       с 01.07.2019 г. по 31.12.2019 г. - 4,47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</si>
  <si>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Содержание придомовой территории 1 класса - 442 кв.м.</t>
  </si>
  <si>
    <t>6 раз в неделю</t>
  </si>
  <si>
    <r>
      <t>с 01.01.2019г. по 30.06.2019 г. - 1,88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;       с 01.07.2019 г. по 31.12.2019 г. - 2,07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</si>
  <si>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Содержание мусоропровода</t>
  </si>
  <si>
    <r>
      <t>с 01.01.2019г. по 30.06.2019 г. - 0,99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;       с 01.07.2019 г. по 31.12.2019 г. - 1,09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</si>
  <si>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</si>
  <si>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</si>
  <si>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</si>
  <si>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отопительным сезоном</t>
  </si>
  <si>
    <t>Итого по содержанию:</t>
  </si>
  <si>
    <t xml:space="preserve">Электроснабжение на ОДН  </t>
  </si>
  <si>
    <t xml:space="preserve">Водоснабжение на ОДН </t>
  </si>
  <si>
    <t>Водоотведение на ОДН</t>
  </si>
  <si>
    <t xml:space="preserve">ежемесячно  </t>
  </si>
  <si>
    <t>Итого по ОДН:</t>
  </si>
  <si>
    <t>Итого по содержанию и ОДН:</t>
  </si>
  <si>
    <t>РЕМОНТ ОБЩЕГО ИМУЩЕСТВА</t>
  </si>
  <si>
    <t xml:space="preserve">Фактический объем выполненных работ </t>
  </si>
  <si>
    <t>Очистка проезжей части придомовой территории напротив подъезда, со стороны МУП "ЦРА №5"  с применением экскаватора-погрузчика по уборке территории от снега</t>
  </si>
  <si>
    <t>январь 2019 г. (03.01.2019 г.)</t>
  </si>
  <si>
    <t>час</t>
  </si>
  <si>
    <t>январь 2019 г. (09.01.2019 г.)</t>
  </si>
  <si>
    <t>Очистка проезжей части придомовой территории напротив подъезда, со стороны МУП "ЦРА №5"  с применением экскаватора-погрузчика по уборке территории от снега ООО "СДСПМК"</t>
  </si>
  <si>
    <t>февраль 2019 г. (01.02.2019 г.)</t>
  </si>
  <si>
    <t>февраль 2019 г. (12.02.2019 г.)</t>
  </si>
  <si>
    <t>Замена неисправного датчика на движение на 5-м этаже в подъезде</t>
  </si>
  <si>
    <t>февраль 2019 г.</t>
  </si>
  <si>
    <t>шт.</t>
  </si>
  <si>
    <t>Очистка придомовой территории от снега и наледи с использованием экскаватора-погрузчика</t>
  </si>
  <si>
    <t>март 2019 г.</t>
  </si>
  <si>
    <t>Замена светильников на 1 и  7 этажах</t>
  </si>
  <si>
    <t>июнь 2019 г.</t>
  </si>
  <si>
    <t>Частичный ремонт парапета кровли наплавляемыми рулонными материалами в один слой</t>
  </si>
  <si>
    <t>июль 2019 г.</t>
  </si>
  <si>
    <t>кв.м.</t>
  </si>
  <si>
    <t>Обивка дверей выхода на кровлю оцинкованной кровельной сталью с одной стороны</t>
  </si>
  <si>
    <t>м2</t>
  </si>
  <si>
    <t xml:space="preserve">Ремонт системы ПЗУ </t>
  </si>
  <si>
    <t>август 2019 г.</t>
  </si>
  <si>
    <t xml:space="preserve">шт. </t>
  </si>
  <si>
    <t>Замена подводки к радиатору системы отопления в квартире № 20</t>
  </si>
  <si>
    <t>м.п.</t>
  </si>
  <si>
    <t>Ремонт системы ПЗУ (замена микрофона)</t>
  </si>
  <si>
    <t>октябрь 2019 г.</t>
  </si>
  <si>
    <t>Замена аврийного участка стояка системы отопления и подводки к радиатору в кватрире № 35</t>
  </si>
  <si>
    <t>ноябрь 2019 г.</t>
  </si>
  <si>
    <t>Ремонт системы ПЗУ в подъезде</t>
  </si>
  <si>
    <t>Итого по ремонту:</t>
  </si>
  <si>
    <t xml:space="preserve">  </t>
  </si>
  <si>
    <t>Отчет о выполнении договора управления многоквартирным домом                                                      № 10 по ул. Кирова,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</si>
</sst>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2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&#1050;&#1080;&#1088;&#1086;&#1074;&#1072;,%201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г."/>
      <sheetName val="февраль 2017г"/>
      <sheetName val="март 2017г."/>
      <sheetName val="апрель 2017г."/>
      <sheetName val="май2017г."/>
      <sheetName val="июнь 2017 г."/>
      <sheetName val="июль 2017 г."/>
      <sheetName val="август 2017г."/>
      <sheetName val="сентябрь 2017 г."/>
      <sheetName val="октябрь 2017г."/>
      <sheetName val="ноябрь 2017г"/>
      <sheetName val="декабрь 2017г."/>
      <sheetName val="Годовой акт за 2017 г."/>
      <sheetName val="сравнение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сравнение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я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9">
          <cell r="F9">
            <v>6704.2560000000003</v>
          </cell>
        </row>
        <row r="10">
          <cell r="F10">
            <v>4073.4719999999998</v>
          </cell>
        </row>
        <row r="11">
          <cell r="F11">
            <v>12856.895999999999</v>
          </cell>
        </row>
        <row r="12">
          <cell r="F12">
            <v>8613.6959999999981</v>
          </cell>
        </row>
        <row r="13">
          <cell r="F13">
            <v>-3606.72</v>
          </cell>
        </row>
        <row r="14">
          <cell r="F14">
            <v>3988.6079999999997</v>
          </cell>
        </row>
        <row r="15">
          <cell r="F15">
            <v>2100.384</v>
          </cell>
        </row>
        <row r="16">
          <cell r="F16">
            <v>148.512</v>
          </cell>
        </row>
        <row r="18">
          <cell r="F18">
            <v>1845.7919999999999</v>
          </cell>
        </row>
        <row r="19">
          <cell r="F19">
            <v>594.048</v>
          </cell>
        </row>
        <row r="20">
          <cell r="F20">
            <v>381.88799999999998</v>
          </cell>
        </row>
      </sheetData>
      <sheetData sheetId="42">
        <row r="9">
          <cell r="F9">
            <v>6704.2560000000003</v>
          </cell>
        </row>
        <row r="10">
          <cell r="F10">
            <v>4073.4719999999998</v>
          </cell>
        </row>
        <row r="11">
          <cell r="F11">
            <v>12856.895999999999</v>
          </cell>
        </row>
        <row r="12">
          <cell r="F12">
            <v>8613.6959999999981</v>
          </cell>
        </row>
        <row r="13">
          <cell r="F13">
            <v>3988.6079999999997</v>
          </cell>
        </row>
        <row r="14">
          <cell r="F14">
            <v>-763.77599999999995</v>
          </cell>
        </row>
        <row r="15">
          <cell r="F15">
            <v>2100.384</v>
          </cell>
        </row>
        <row r="16">
          <cell r="F16">
            <v>148.512</v>
          </cell>
        </row>
        <row r="18">
          <cell r="F18">
            <v>1994.3039999999999</v>
          </cell>
        </row>
        <row r="19">
          <cell r="F19">
            <v>3373.3440000000001</v>
          </cell>
        </row>
        <row r="20">
          <cell r="F20">
            <v>2164.0320000000002</v>
          </cell>
        </row>
      </sheetData>
      <sheetData sheetId="43">
        <row r="9">
          <cell r="F9">
            <v>6704.2560000000003</v>
          </cell>
        </row>
        <row r="10">
          <cell r="F10">
            <v>4073.4719999999998</v>
          </cell>
        </row>
        <row r="11">
          <cell r="F11">
            <v>12856.895999999999</v>
          </cell>
        </row>
        <row r="12">
          <cell r="F12">
            <v>8613.6959999999981</v>
          </cell>
        </row>
        <row r="13">
          <cell r="F13">
            <v>3988.6079999999997</v>
          </cell>
        </row>
        <row r="14">
          <cell r="F14">
            <v>2100.384</v>
          </cell>
        </row>
        <row r="15">
          <cell r="F15">
            <v>148.512</v>
          </cell>
        </row>
        <row r="17">
          <cell r="F17">
            <v>1718.4960000000001</v>
          </cell>
        </row>
        <row r="18">
          <cell r="F18">
            <v>721.34400000000005</v>
          </cell>
        </row>
        <row r="19">
          <cell r="F19">
            <v>466.75200000000001</v>
          </cell>
        </row>
      </sheetData>
      <sheetData sheetId="44">
        <row r="9">
          <cell r="F9">
            <v>6704.2560000000003</v>
          </cell>
        </row>
        <row r="10">
          <cell r="F10">
            <v>4073.4719999999998</v>
          </cell>
        </row>
        <row r="11">
          <cell r="F11">
            <v>12856.895999999999</v>
          </cell>
        </row>
        <row r="12">
          <cell r="F12">
            <v>8613.6959999999981</v>
          </cell>
        </row>
        <row r="13">
          <cell r="F13">
            <v>3988.6079999999997</v>
          </cell>
        </row>
        <row r="14">
          <cell r="F14">
            <v>-1994.3039999999999</v>
          </cell>
        </row>
        <row r="15">
          <cell r="F15">
            <v>2100.384</v>
          </cell>
        </row>
        <row r="16">
          <cell r="F16">
            <v>148.512</v>
          </cell>
        </row>
        <row r="18">
          <cell r="F18">
            <v>2057.9519999999998</v>
          </cell>
        </row>
        <row r="19">
          <cell r="F19">
            <v>530.4</v>
          </cell>
        </row>
        <row r="20">
          <cell r="F20">
            <v>339.45600000000002</v>
          </cell>
        </row>
      </sheetData>
      <sheetData sheetId="45">
        <row r="9">
          <cell r="F9">
            <v>6704.2560000000003</v>
          </cell>
        </row>
        <row r="10">
          <cell r="F10">
            <v>4073.4719999999998</v>
          </cell>
        </row>
        <row r="11">
          <cell r="F11">
            <v>12856.895999999999</v>
          </cell>
        </row>
        <row r="12">
          <cell r="F12">
            <v>8613.6959999999981</v>
          </cell>
        </row>
        <row r="13">
          <cell r="F13">
            <v>3988.6079999999997</v>
          </cell>
        </row>
        <row r="14">
          <cell r="F14">
            <v>2100.384</v>
          </cell>
        </row>
        <row r="15">
          <cell r="F15">
            <v>148.512</v>
          </cell>
        </row>
        <row r="17">
          <cell r="F17">
            <v>1803.36</v>
          </cell>
        </row>
        <row r="18">
          <cell r="F18">
            <v>190.94399999999999</v>
          </cell>
        </row>
        <row r="19">
          <cell r="F19">
            <v>106.08</v>
          </cell>
        </row>
      </sheetData>
      <sheetData sheetId="46">
        <row r="9">
          <cell r="F9">
            <v>6704.2560000000003</v>
          </cell>
        </row>
        <row r="10">
          <cell r="F10">
            <v>4073.4719999999998</v>
          </cell>
        </row>
        <row r="11">
          <cell r="F11">
            <v>12856.895999999999</v>
          </cell>
        </row>
        <row r="12">
          <cell r="F12">
            <v>8613.6959999999981</v>
          </cell>
        </row>
        <row r="13">
          <cell r="F13">
            <v>3988.6079999999997</v>
          </cell>
        </row>
        <row r="14">
          <cell r="F14">
            <v>2100.384</v>
          </cell>
        </row>
        <row r="16">
          <cell r="F16">
            <v>148.512</v>
          </cell>
        </row>
        <row r="18">
          <cell r="F18">
            <v>2354.9760000000001</v>
          </cell>
        </row>
        <row r="19">
          <cell r="F19">
            <v>233.376</v>
          </cell>
        </row>
        <row r="20">
          <cell r="F20">
            <v>148.512</v>
          </cell>
        </row>
      </sheetData>
      <sheetData sheetId="47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7">
          <cell r="F17">
            <v>933.50400000000002</v>
          </cell>
        </row>
        <row r="18">
          <cell r="F18">
            <v>63.647999999999996</v>
          </cell>
        </row>
        <row r="19">
          <cell r="F19">
            <v>42.432000000000002</v>
          </cell>
        </row>
      </sheetData>
      <sheetData sheetId="48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7">
          <cell r="F17">
            <v>742.56</v>
          </cell>
        </row>
        <row r="18">
          <cell r="F18">
            <v>1803.36</v>
          </cell>
        </row>
        <row r="19">
          <cell r="F19">
            <v>1209.3119999999999</v>
          </cell>
        </row>
      </sheetData>
      <sheetData sheetId="49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7">
          <cell r="F17">
            <v>1803.36</v>
          </cell>
        </row>
        <row r="18">
          <cell r="F18">
            <v>190.94399999999999</v>
          </cell>
        </row>
        <row r="19">
          <cell r="F19">
            <v>127.29599999999999</v>
          </cell>
        </row>
      </sheetData>
      <sheetData sheetId="50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7">
          <cell r="F17">
            <v>4116.2139999999999</v>
          </cell>
        </row>
        <row r="18">
          <cell r="F18">
            <v>5580.1279999999988</v>
          </cell>
        </row>
        <row r="19">
          <cell r="F19">
            <v>3734.1260000000002</v>
          </cell>
        </row>
      </sheetData>
      <sheetData sheetId="51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7">
          <cell r="F17">
            <v>106.08</v>
          </cell>
        </row>
        <row r="18">
          <cell r="F18">
            <v>551.61599999999999</v>
          </cell>
        </row>
        <row r="19">
          <cell r="F19">
            <v>381.88799999999998</v>
          </cell>
        </row>
      </sheetData>
      <sheetData sheetId="52">
        <row r="9">
          <cell r="F9">
            <v>8060.2219999999998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7">
          <cell r="F17">
            <v>7671.94</v>
          </cell>
        </row>
        <row r="18">
          <cell r="F18">
            <v>721.38</v>
          </cell>
        </row>
        <row r="19">
          <cell r="F19">
            <v>462.49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0" workbookViewId="0">
      <selection activeCell="M18" sqref="M18"/>
    </sheetView>
  </sheetViews>
  <sheetFormatPr defaultRowHeight="14.4" x14ac:dyDescent="0.3"/>
  <cols>
    <col min="1" max="1" width="26.88671875" customWidth="1"/>
    <col min="2" max="2" width="14.6640625" customWidth="1"/>
    <col min="3" max="3" width="9.109375" customWidth="1"/>
    <col min="4" max="4" width="7.88671875" customWidth="1"/>
    <col min="5" max="5" width="14.6640625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ht="28.5" customHeight="1" x14ac:dyDescent="0.3">
      <c r="A1" s="1" t="s">
        <v>65</v>
      </c>
      <c r="B1" s="1"/>
      <c r="C1" s="1"/>
      <c r="D1" s="1"/>
      <c r="E1" s="1"/>
      <c r="F1" s="1"/>
      <c r="G1" s="1"/>
      <c r="H1" s="1"/>
      <c r="I1" s="1"/>
    </row>
    <row r="2" spans="1:9" ht="110.4" x14ac:dyDescent="0.3">
      <c r="A2" s="2" t="s">
        <v>0</v>
      </c>
      <c r="B2" s="2" t="s">
        <v>1</v>
      </c>
      <c r="C2" s="3" t="s">
        <v>2</v>
      </c>
      <c r="D2" s="4"/>
      <c r="E2" s="2" t="s">
        <v>3</v>
      </c>
      <c r="F2" s="2" t="s">
        <v>4</v>
      </c>
    </row>
    <row r="3" spans="1:9" x14ac:dyDescent="0.3">
      <c r="A3" s="5" t="s">
        <v>5</v>
      </c>
      <c r="B3" s="6"/>
      <c r="C3" s="6"/>
      <c r="D3" s="6"/>
      <c r="E3" s="6"/>
      <c r="F3" s="7"/>
    </row>
    <row r="4" spans="1:9" ht="129.6" x14ac:dyDescent="0.3">
      <c r="A4" s="8" t="s">
        <v>6</v>
      </c>
      <c r="B4" s="9" t="s">
        <v>7</v>
      </c>
      <c r="C4" s="10" t="s">
        <v>8</v>
      </c>
      <c r="D4" s="11"/>
      <c r="E4" s="12" t="s">
        <v>9</v>
      </c>
      <c r="F4" s="13">
        <f>'[1]январь 2019 г.'!F9+'[1]февраль 2019 г.'!F9+'[1]март 2019 г.'!F9+'[1]апрель 2019 г.'!F9+'[1]май 2019 г.'!F9+'[1]июнь 2019 г.'!F9+'[1]июль 2019 г.'!F9+'[1]август 2019 г.'!F9+'[1]сентябрь 2019 г.'!F9+'[1]октябрь 2019 г.'!F9+'[1]ноябрь 2019 г.'!F9+'[1]декабрь 2019 г.'!F9</f>
        <v>85095.517999999996</v>
      </c>
    </row>
    <row r="5" spans="1:9" ht="90" x14ac:dyDescent="0.3">
      <c r="A5" s="14" t="s">
        <v>10</v>
      </c>
      <c r="B5" s="9" t="s">
        <v>7</v>
      </c>
      <c r="C5" s="10" t="s">
        <v>11</v>
      </c>
      <c r="D5" s="11"/>
      <c r="E5" s="12" t="s">
        <v>9</v>
      </c>
      <c r="F5" s="15">
        <f>'[1]январь 2019 г.'!F10+'[1]февраль 2019 г.'!F10+'[1]март 2019 г.'!F10+'[1]апрель 2019 г.'!F10+'[1]май 2019 г.'!F10+'[1]июнь 2019 г.'!F10+'[1]июль 2019 г.'!F10+'[1]август 2019 г.'!F10+'[1]сентябрь 2019 г.'!F10+'[1]октябрь 2019 г.'!F10+'[1]ноябрь 2019 г.'!F10+'[1]декабрь 2019 г.'!F10</f>
        <v>51427.58400000001</v>
      </c>
    </row>
    <row r="6" spans="1:9" ht="166.5" customHeight="1" x14ac:dyDescent="0.3">
      <c r="A6" s="16" t="s">
        <v>12</v>
      </c>
      <c r="B6" s="9" t="s">
        <v>7</v>
      </c>
      <c r="C6" s="10" t="s">
        <v>8</v>
      </c>
      <c r="D6" s="11"/>
      <c r="E6" s="17">
        <v>6.06</v>
      </c>
      <c r="F6" s="15">
        <f>'[1]январь 2019 г.'!F11+'[1]февраль 2019 г.'!F11+'[1]март 2019 г.'!F11+'[1]апрель 2019 г.'!F11+'[1]май 2019 г.'!F11+'[1]июнь 2019 г.'!F11+'[1]июль 2019 г.'!F11+'[1]август 2019 г.'!F11+'[1]сентябрь 2019 г.'!F11+'[1]октябрь 2019 г.'!F11+'[1]ноябрь 2019 г.'!F11+'[1]декабрь 2019 г.'!F11</f>
        <v>154282.75199999998</v>
      </c>
    </row>
    <row r="7" spans="1:9" ht="90" x14ac:dyDescent="0.3">
      <c r="A7" s="14" t="s">
        <v>13</v>
      </c>
      <c r="B7" s="9" t="s">
        <v>14</v>
      </c>
      <c r="C7" s="10" t="s">
        <v>8</v>
      </c>
      <c r="D7" s="11"/>
      <c r="E7" s="12" t="s">
        <v>15</v>
      </c>
      <c r="F7" s="18">
        <f>'[1]январь 2019 г.'!F12+'[1]январь 2019 г.'!F13+'[1]февраль 2019 г.'!F12+'[1]март 2019 г.'!F12+'[1]апрель 2019 г.'!F12+'[1]май 2019 г.'!F12+'[1]июнь 2019 г.'!F12+'[1]июль 2019 г.'!F12+'[1]август 2019 г.'!F12+'[1]сентябрь 2019 г.'!F12+'[1]октябрь 2019 г.'!F12+'[1]ноябрь 2019 г.'!F12+'[1]декабрь 2019 г.'!F12</f>
        <v>104976.76799999997</v>
      </c>
    </row>
    <row r="8" spans="1:9" ht="90" x14ac:dyDescent="0.3">
      <c r="A8" s="19" t="s">
        <v>16</v>
      </c>
      <c r="B8" s="19" t="s">
        <v>17</v>
      </c>
      <c r="C8" s="20" t="s">
        <v>8</v>
      </c>
      <c r="D8" s="21"/>
      <c r="E8" s="12" t="s">
        <v>18</v>
      </c>
      <c r="F8" s="12">
        <f>'[1]январь 2019 г.'!F14+'[1]февраль 2019 г.'!F13+'[1]февраль 2019 г.'!F14+'[1]март 2019 г.'!F13+'[1]апрель 2019 г.'!F13+'[1]апрель 2019 г.'!F14+'[1]май 2019 г.'!F13+'[1]июнь 2019 г.'!F13+'[1]июль 2019 г.'!F13+'[1]август 2019 г.'!F13+'[1]сентябрь 2019 г.'!F13+'[1]октябрь 2019 г.'!F13+'[1]ноябрь 2019 г.'!F13+'[1]декабрь 2019 г.'!F13</f>
        <v>47523.839999999997</v>
      </c>
    </row>
    <row r="9" spans="1:9" ht="90" x14ac:dyDescent="0.3">
      <c r="A9" s="14" t="s">
        <v>19</v>
      </c>
      <c r="B9" s="22" t="s">
        <v>7</v>
      </c>
      <c r="C9" s="10" t="s">
        <v>8</v>
      </c>
      <c r="D9" s="11"/>
      <c r="E9" s="12" t="s">
        <v>20</v>
      </c>
      <c r="F9" s="23">
        <f>'[1]январь 2019 г.'!F15+'[1]февраль 2019 г.'!F15+'[1]март 2019 г.'!F14+'[1]апрель 2019 г.'!F15+'[1]май 2019 г.'!F14+'[1]июнь 2019 г.'!F14+'[1]июль 2019 г.'!F14+'[1]август 2019 г.'!F14+'[1]сентябрь 2019 г.'!F14+'[1]октябрь 2019 г.'!F14+'[1]ноябрь 2019 г.'!F14+'[1]декабрь 2019 г.'!F14</f>
        <v>26477.568000000007</v>
      </c>
    </row>
    <row r="10" spans="1:9" ht="28.8" x14ac:dyDescent="0.3">
      <c r="A10" s="8" t="s">
        <v>21</v>
      </c>
      <c r="B10" s="24" t="s">
        <v>22</v>
      </c>
      <c r="C10" s="10" t="s">
        <v>8</v>
      </c>
      <c r="D10" s="11"/>
      <c r="E10" s="25">
        <v>7.0000000000000007E-2</v>
      </c>
      <c r="F10" s="13">
        <f>'[1]январь 2019 г.'!F16+'[1]февраль 2019 г.'!F16+'[1]март 2019 г.'!F15+'[1]апрель 2019 г.'!F16+'[1]май 2019 г.'!F15+'[1]июнь 2019 г.'!F16+'[1]июль 2019 г.'!F15+'[1]август 2019 г.'!F15+'[1]сентябрь 2019 г.'!F15+'[1]октябрь 2019 г.'!F15+'[1]ноябрь 2019 г.'!F15+'[1]декабрь 2019 г.'!F15</f>
        <v>1782.1439999999996</v>
      </c>
    </row>
    <row r="11" spans="1:9" ht="43.2" x14ac:dyDescent="0.3">
      <c r="A11" s="14" t="s">
        <v>23</v>
      </c>
      <c r="B11" s="26" t="s">
        <v>24</v>
      </c>
      <c r="C11" s="27" t="s">
        <v>11</v>
      </c>
      <c r="D11" s="27"/>
      <c r="E11" s="25"/>
      <c r="F11" s="23">
        <v>2000</v>
      </c>
    </row>
    <row r="12" spans="1:9" x14ac:dyDescent="0.3">
      <c r="A12" s="28" t="s">
        <v>25</v>
      </c>
      <c r="B12" s="29"/>
      <c r="C12" s="29"/>
      <c r="D12" s="30"/>
      <c r="E12" s="31">
        <f>SUM(E4:E10)</f>
        <v>6.13</v>
      </c>
      <c r="F12" s="32">
        <f>SUM(F4:F11)</f>
        <v>473566.17399999994</v>
      </c>
    </row>
    <row r="13" spans="1:9" x14ac:dyDescent="0.3">
      <c r="A13" s="8" t="s">
        <v>26</v>
      </c>
      <c r="B13" s="9" t="s">
        <v>22</v>
      </c>
      <c r="C13" s="10" t="s">
        <v>11</v>
      </c>
      <c r="D13" s="11"/>
      <c r="E13" s="33"/>
      <c r="F13" s="34">
        <f>'[1]январь 2019 г.'!F18+'[1]февраль 2019 г.'!F18+'[1]март 2019 г.'!F17+'[1]апрель 2019 г.'!F18+'[1]май 2019 г.'!F17+'[1]июнь 2019 г.'!F18+'[1]июль 2019 г.'!F17+'[1]август 2019 г.'!F17+'[1]сентябрь 2019 г.'!F17+'[1]октябрь 2019 г.'!F17+'[1]ноябрь 2019 г.'!F17+'[1]декабрь 2019 г.'!F17</f>
        <v>27148.538000000004</v>
      </c>
    </row>
    <row r="14" spans="1:9" x14ac:dyDescent="0.3">
      <c r="A14" s="8" t="s">
        <v>27</v>
      </c>
      <c r="B14" s="9" t="s">
        <v>22</v>
      </c>
      <c r="C14" s="10" t="s">
        <v>11</v>
      </c>
      <c r="D14" s="11"/>
      <c r="E14" s="33"/>
      <c r="F14" s="34">
        <f>'[1]январь 2019 г.'!F19+'[1]февраль 2019 г.'!F19+'[1]март 2019 г.'!F18+'[1]апрель 2019 г.'!F19+'[1]май 2019 г.'!F18+'[1]июнь 2019 г.'!F19+'[1]июль 2019 г.'!F18+'[1]август 2019 г.'!F18+'[1]сентябрь 2019 г.'!F18+'[1]октябрь 2019 г.'!F18+'[1]ноябрь 2019 г.'!F18+'[1]декабрь 2019 г.'!F18</f>
        <v>14554.531999999999</v>
      </c>
    </row>
    <row r="15" spans="1:9" x14ac:dyDescent="0.3">
      <c r="A15" s="8" t="s">
        <v>28</v>
      </c>
      <c r="B15" s="22" t="s">
        <v>29</v>
      </c>
      <c r="C15" s="10" t="s">
        <v>11</v>
      </c>
      <c r="D15" s="11"/>
      <c r="E15" s="33"/>
      <c r="F15" s="34">
        <f>'[1]январь 2019 г.'!F20+'[1]февраль 2019 г.'!F20+'[1]март 2019 г.'!F19+'[1]апрель 2019 г.'!F20+'[1]май 2019 г.'!F19+'[1]июнь 2019 г.'!F20+'[1]июль 2019 г.'!F19+'[1]август 2019 г.'!F19+'[1]сентябрь 2019 г.'!F19+'[1]октябрь 2019 г.'!F19+'[1]ноябрь 2019 г.'!F19+'[1]декабрь 2019 г.'!F19</f>
        <v>9564.264000000001</v>
      </c>
    </row>
    <row r="16" spans="1:9" x14ac:dyDescent="0.3">
      <c r="A16" s="35" t="s">
        <v>30</v>
      </c>
      <c r="B16" s="35"/>
      <c r="C16" s="35"/>
      <c r="D16" s="35"/>
      <c r="E16" s="32">
        <f>SUM(E13:E15)</f>
        <v>0</v>
      </c>
      <c r="F16" s="32">
        <f>SUM(F13:F15)</f>
        <v>51267.33400000001</v>
      </c>
    </row>
    <row r="17" spans="1:11" x14ac:dyDescent="0.3">
      <c r="A17" s="28" t="s">
        <v>31</v>
      </c>
      <c r="B17" s="29"/>
      <c r="C17" s="29"/>
      <c r="D17" s="29"/>
      <c r="E17" s="30"/>
      <c r="F17" s="32">
        <f>F12+F16</f>
        <v>524833.50799999991</v>
      </c>
      <c r="K17" s="36"/>
    </row>
    <row r="18" spans="1:11" x14ac:dyDescent="0.3">
      <c r="A18" s="37" t="s">
        <v>32</v>
      </c>
      <c r="B18" s="37"/>
      <c r="C18" s="37"/>
      <c r="D18" s="37"/>
      <c r="E18" s="37"/>
      <c r="F18" s="37"/>
    </row>
    <row r="19" spans="1:11" ht="108.75" customHeight="1" x14ac:dyDescent="0.3">
      <c r="A19" s="2" t="s">
        <v>0</v>
      </c>
      <c r="B19" s="2" t="s">
        <v>1</v>
      </c>
      <c r="C19" s="22" t="s">
        <v>2</v>
      </c>
      <c r="D19" s="38" t="s">
        <v>33</v>
      </c>
      <c r="E19" s="2" t="s">
        <v>3</v>
      </c>
      <c r="F19" s="2" t="s">
        <v>4</v>
      </c>
      <c r="K19" s="36"/>
    </row>
    <row r="20" spans="1:11" ht="108.75" customHeight="1" x14ac:dyDescent="0.3">
      <c r="A20" s="39" t="s">
        <v>34</v>
      </c>
      <c r="B20" s="22" t="s">
        <v>35</v>
      </c>
      <c r="C20" s="22" t="s">
        <v>36</v>
      </c>
      <c r="D20" s="40">
        <v>2</v>
      </c>
      <c r="E20" s="41">
        <v>1925</v>
      </c>
      <c r="F20" s="42">
        <f>E20*D20</f>
        <v>3850</v>
      </c>
      <c r="K20" s="36"/>
    </row>
    <row r="21" spans="1:11" ht="108.75" customHeight="1" x14ac:dyDescent="0.3">
      <c r="A21" s="39" t="s">
        <v>34</v>
      </c>
      <c r="B21" s="43" t="s">
        <v>37</v>
      </c>
      <c r="C21" s="22" t="s">
        <v>36</v>
      </c>
      <c r="D21" s="41">
        <v>0.83</v>
      </c>
      <c r="E21" s="44">
        <v>1925</v>
      </c>
      <c r="F21" s="44">
        <f>E21*D21</f>
        <v>1597.75</v>
      </c>
      <c r="K21" s="36"/>
    </row>
    <row r="22" spans="1:11" ht="108.75" customHeight="1" x14ac:dyDescent="0.3">
      <c r="A22" s="39" t="s">
        <v>38</v>
      </c>
      <c r="B22" s="22" t="s">
        <v>39</v>
      </c>
      <c r="C22" s="22" t="s">
        <v>36</v>
      </c>
      <c r="D22" s="40">
        <v>1</v>
      </c>
      <c r="E22" s="41">
        <v>1210</v>
      </c>
      <c r="F22" s="42">
        <v>1210</v>
      </c>
      <c r="K22" s="36"/>
    </row>
    <row r="23" spans="1:11" ht="108.75" customHeight="1" x14ac:dyDescent="0.3">
      <c r="A23" s="39" t="s">
        <v>38</v>
      </c>
      <c r="B23" s="43" t="s">
        <v>40</v>
      </c>
      <c r="C23" s="22" t="s">
        <v>36</v>
      </c>
      <c r="D23" s="41">
        <v>0.5</v>
      </c>
      <c r="E23" s="44">
        <v>1210</v>
      </c>
      <c r="F23" s="44">
        <f>D23*E23</f>
        <v>605</v>
      </c>
      <c r="K23" s="36"/>
    </row>
    <row r="24" spans="1:11" ht="47.25" customHeight="1" x14ac:dyDescent="0.3">
      <c r="A24" s="39" t="s">
        <v>41</v>
      </c>
      <c r="B24" s="43" t="s">
        <v>42</v>
      </c>
      <c r="C24" s="22" t="s">
        <v>43</v>
      </c>
      <c r="D24" s="41">
        <v>1</v>
      </c>
      <c r="E24" s="44">
        <v>1161</v>
      </c>
      <c r="F24" s="44">
        <v>1161</v>
      </c>
      <c r="K24" s="36"/>
    </row>
    <row r="25" spans="1:11" ht="57" customHeight="1" x14ac:dyDescent="0.3">
      <c r="A25" s="39" t="s">
        <v>44</v>
      </c>
      <c r="B25" s="22" t="s">
        <v>45</v>
      </c>
      <c r="C25" s="22" t="s">
        <v>36</v>
      </c>
      <c r="D25" s="40">
        <v>0.5</v>
      </c>
      <c r="E25" s="41">
        <v>1925</v>
      </c>
      <c r="F25" s="42">
        <f>E25*D25</f>
        <v>962.5</v>
      </c>
      <c r="K25" s="36"/>
    </row>
    <row r="26" spans="1:11" ht="42.75" customHeight="1" x14ac:dyDescent="0.3">
      <c r="A26" s="39" t="s">
        <v>46</v>
      </c>
      <c r="B26" s="22" t="s">
        <v>47</v>
      </c>
      <c r="C26" s="22" t="s">
        <v>43</v>
      </c>
      <c r="D26" s="40">
        <v>2</v>
      </c>
      <c r="E26" s="41">
        <f>F26/D26</f>
        <v>1217.5</v>
      </c>
      <c r="F26" s="42">
        <v>2435</v>
      </c>
      <c r="K26" s="36"/>
    </row>
    <row r="27" spans="1:11" ht="63" customHeight="1" x14ac:dyDescent="0.3">
      <c r="A27" s="39" t="s">
        <v>48</v>
      </c>
      <c r="B27" s="22" t="s">
        <v>49</v>
      </c>
      <c r="C27" s="22" t="s">
        <v>50</v>
      </c>
      <c r="D27" s="41">
        <v>20</v>
      </c>
      <c r="E27" s="41">
        <f>F27/D27</f>
        <v>433.85</v>
      </c>
      <c r="F27" s="42">
        <v>8677</v>
      </c>
      <c r="K27" s="36"/>
    </row>
    <row r="28" spans="1:11" ht="61.5" customHeight="1" x14ac:dyDescent="0.3">
      <c r="A28" s="39" t="s">
        <v>51</v>
      </c>
      <c r="B28" s="22" t="s">
        <v>49</v>
      </c>
      <c r="C28" s="22" t="s">
        <v>52</v>
      </c>
      <c r="D28" s="41">
        <v>1.5580000000000001</v>
      </c>
      <c r="E28" s="45">
        <f>F28/D28</f>
        <v>858.79332477535297</v>
      </c>
      <c r="F28" s="42">
        <v>1338</v>
      </c>
      <c r="K28" s="36"/>
    </row>
    <row r="29" spans="1:11" ht="24" customHeight="1" x14ac:dyDescent="0.3">
      <c r="A29" s="39" t="s">
        <v>53</v>
      </c>
      <c r="B29" s="22" t="s">
        <v>54</v>
      </c>
      <c r="C29" s="22" t="s">
        <v>55</v>
      </c>
      <c r="D29" s="41">
        <v>1</v>
      </c>
      <c r="E29" s="41">
        <v>440</v>
      </c>
      <c r="F29" s="42">
        <v>440</v>
      </c>
      <c r="K29" s="36"/>
    </row>
    <row r="30" spans="1:11" ht="47.25" customHeight="1" x14ac:dyDescent="0.3">
      <c r="A30" s="39" t="s">
        <v>56</v>
      </c>
      <c r="B30" s="22" t="s">
        <v>54</v>
      </c>
      <c r="C30" s="22" t="s">
        <v>57</v>
      </c>
      <c r="D30" s="41">
        <v>2</v>
      </c>
      <c r="E30" s="45">
        <f>F30/D30</f>
        <v>3301.5</v>
      </c>
      <c r="F30" s="42">
        <v>6603</v>
      </c>
      <c r="K30" s="36"/>
    </row>
    <row r="31" spans="1:11" ht="30.75" customHeight="1" x14ac:dyDescent="0.3">
      <c r="A31" s="39" t="s">
        <v>58</v>
      </c>
      <c r="B31" s="22" t="s">
        <v>59</v>
      </c>
      <c r="C31" s="22" t="s">
        <v>43</v>
      </c>
      <c r="D31" s="41">
        <v>1</v>
      </c>
      <c r="E31" s="45">
        <v>1496</v>
      </c>
      <c r="F31" s="42">
        <v>1496</v>
      </c>
      <c r="K31" s="36"/>
    </row>
    <row r="32" spans="1:11" ht="60" customHeight="1" x14ac:dyDescent="0.3">
      <c r="A32" s="39" t="s">
        <v>60</v>
      </c>
      <c r="B32" s="22" t="s">
        <v>61</v>
      </c>
      <c r="C32" s="22" t="s">
        <v>57</v>
      </c>
      <c r="D32" s="41">
        <v>4</v>
      </c>
      <c r="E32" s="45">
        <f>F32/D32</f>
        <v>663.25</v>
      </c>
      <c r="F32" s="42">
        <v>2653</v>
      </c>
      <c r="K32" s="36"/>
    </row>
    <row r="33" spans="1:11" ht="30.75" customHeight="1" x14ac:dyDescent="0.3">
      <c r="A33" s="39" t="s">
        <v>62</v>
      </c>
      <c r="B33" s="22" t="s">
        <v>61</v>
      </c>
      <c r="C33" s="22" t="s">
        <v>43</v>
      </c>
      <c r="D33" s="41">
        <v>1</v>
      </c>
      <c r="E33" s="45">
        <v>440</v>
      </c>
      <c r="F33" s="42">
        <v>440</v>
      </c>
      <c r="K33" s="36"/>
    </row>
    <row r="34" spans="1:11" x14ac:dyDescent="0.3">
      <c r="A34" s="39" t="s">
        <v>63</v>
      </c>
      <c r="B34" s="26"/>
      <c r="C34" s="26"/>
      <c r="D34" s="26"/>
      <c r="E34" s="46"/>
      <c r="F34" s="47">
        <v>33469</v>
      </c>
    </row>
    <row r="39" spans="1:11" x14ac:dyDescent="0.3">
      <c r="A39" t="s">
        <v>64</v>
      </c>
    </row>
  </sheetData>
  <mergeCells count="18">
    <mergeCell ref="A18:F18"/>
    <mergeCell ref="A12:D12"/>
    <mergeCell ref="C13:D13"/>
    <mergeCell ref="C14:D14"/>
    <mergeCell ref="C15:D15"/>
    <mergeCell ref="A16:D16"/>
    <mergeCell ref="A17:E17"/>
    <mergeCell ref="C6:D6"/>
    <mergeCell ref="C7:D7"/>
    <mergeCell ref="C8:D8"/>
    <mergeCell ref="C9:D9"/>
    <mergeCell ref="C10:D10"/>
    <mergeCell ref="C11:D11"/>
    <mergeCell ref="A1:I1"/>
    <mergeCell ref="C2:D2"/>
    <mergeCell ref="A3:F3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2020-05-13T08:41:56Z</dcterms:created>
  <dcterms:modified xsi:type="dcterms:W3CDTF">2020-05-13T08:45:09Z</dcterms:modified>
</cp:coreProperties>
</file>