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" windowWidth="22980" windowHeight="9288"/>
  </bookViews>
  <sheets>
    <sheet name="202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L54" i="1" l="1"/>
  <c r="F54" i="1"/>
  <c r="E53" i="1"/>
  <c r="E52" i="1"/>
  <c r="E51" i="1"/>
  <c r="E50" i="1"/>
  <c r="E49" i="1"/>
  <c r="L46" i="1"/>
  <c r="F39" i="1"/>
  <c r="F13" i="1"/>
  <c r="F12" i="1"/>
  <c r="F11" i="1"/>
  <c r="F6" i="1"/>
  <c r="F46" i="1" s="1"/>
</calcChain>
</file>

<file path=xl/sharedStrings.xml><?xml version="1.0" encoding="utf-8"?>
<sst xmlns="http://schemas.openxmlformats.org/spreadsheetml/2006/main" count="109" uniqueCount="92">
  <si>
    <t xml:space="preserve">ГОДОВОЙ  АКТ </t>
  </si>
  <si>
    <t>приёмки оказанных услуг и  выполненных работ по содержанию и текущему ремонту общего имущества в многоквартирном доме № 24  по ул. Ленина</t>
  </si>
  <si>
    <t>за период с 01.01.2025г  по 31.12.2025г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</si>
  <si>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</si>
  <si>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</si>
  <si>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</si>
  <si>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</si>
  <si>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</si>
  <si>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 01.06.2025 - 21,11</t>
  </si>
  <si>
    <t>СОДЕРЖАНИЕ ОБЩЕГО ИМУЩЕСТВА (обслуживаемая площадь - 1129,8 кв.м.)</t>
  </si>
  <si>
    <t xml:space="preserve">Содержание придомовой территории 1 класса - 428,2 кв.м., </t>
  </si>
  <si>
    <t>6 раз в неделю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</si>
  <si>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</si>
  <si>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 xml:space="preserve">с 01.01.2025г -31.05.2025г </t>
    </r>
    <r>
      <rPr>
        <b/>
        <sz val="11"/>
        <color theme="1"/>
        <rFont val="Calibri"/>
        <family val="2"/>
        <charset val="204"/>
        <scheme val="minor"/>
      </rPr>
      <t>6,24</t>
    </r>
    <r>
      <rPr>
        <sz val="11"/>
        <color theme="1"/>
        <rFont val="Calibri"/>
        <family val="2"/>
        <charset val="204"/>
        <scheme val="minor"/>
      </rPr>
      <t xml:space="preserve">                    с 01.06.2025г - 31.12.2025г </t>
    </r>
    <r>
      <rPr>
        <b/>
        <sz val="11"/>
        <color theme="1"/>
        <rFont val="Calibri"/>
        <family val="2"/>
        <charset val="204"/>
        <scheme val="minor"/>
      </rPr>
      <t>6,86</t>
    </r>
  </si>
  <si>
    <t>в том числе:</t>
  </si>
  <si>
    <t>Выкашивание газонов придомомовой территории на 1-й раз - 16.06.2025г.</t>
  </si>
  <si>
    <t>Выкашивание газонов придомомовой территории на 2-й раз - 14.07.2025г.</t>
  </si>
  <si>
    <t>Выкашивание газонов придомомовой территории на 3-й раз - 09.09.2025г.</t>
  </si>
  <si>
    <t xml:space="preserve">Уборка лестничных клеток - 116,8 кв.м.                                         </t>
  </si>
  <si>
    <t xml:space="preserve">ежедневно    </t>
  </si>
  <si>
    <r>
      <t xml:space="preserve">с 01.01.2025г - 31.05.2025г.  </t>
    </r>
    <r>
      <rPr>
        <b/>
        <sz val="11"/>
        <color theme="1"/>
        <rFont val="Calibri"/>
        <family val="2"/>
        <charset val="204"/>
        <scheme val="minor"/>
      </rPr>
      <t xml:space="preserve">5,05     </t>
    </r>
    <r>
      <rPr>
        <sz val="11"/>
        <color theme="1"/>
        <rFont val="Calibri"/>
        <family val="2"/>
        <charset val="204"/>
        <scheme val="minor"/>
      </rPr>
      <t xml:space="preserve">               с 01.06.2025г - 31.12.2025г </t>
    </r>
    <r>
      <rPr>
        <b/>
        <sz val="11"/>
        <color theme="1"/>
        <rFont val="Calibri"/>
        <family val="2"/>
        <charset val="204"/>
        <scheme val="minor"/>
      </rPr>
      <t>5,58</t>
    </r>
  </si>
  <si>
    <t>Дератизация подвального помещения</t>
  </si>
  <si>
    <t>ежемесячно</t>
  </si>
  <si>
    <r>
      <t xml:space="preserve">с 01.01.2025г - 31.05.2025г.  </t>
    </r>
    <r>
      <rPr>
        <b/>
        <sz val="11"/>
        <color theme="1"/>
        <rFont val="Calibri"/>
        <family val="2"/>
        <charset val="204"/>
        <scheme val="minor"/>
      </rPr>
      <t xml:space="preserve">0,24      </t>
    </r>
    <r>
      <rPr>
        <sz val="11"/>
        <color theme="1"/>
        <rFont val="Calibri"/>
        <family val="2"/>
        <charset val="204"/>
        <scheme val="minor"/>
      </rPr>
      <t xml:space="preserve">               с 01.06.2025г - 31.12.2025г </t>
    </r>
    <r>
      <rPr>
        <b/>
        <sz val="11"/>
        <color theme="1"/>
        <rFont val="Calibri"/>
        <family val="2"/>
        <charset val="204"/>
        <scheme val="minor"/>
      </rPr>
      <t>0,26</t>
    </r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</si>
  <si>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</si>
  <si>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</si>
  <si>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 xml:space="preserve">с 01.01.2025г - 31.05.2025г.  </t>
    </r>
    <r>
      <rPr>
        <b/>
        <sz val="11"/>
        <color theme="1"/>
        <rFont val="Calibri"/>
        <family val="2"/>
        <charset val="204"/>
        <scheme val="minor"/>
      </rPr>
      <t xml:space="preserve">4,50   </t>
    </r>
    <r>
      <rPr>
        <sz val="11"/>
        <color theme="1"/>
        <rFont val="Calibri"/>
        <family val="2"/>
        <charset val="204"/>
        <scheme val="minor"/>
      </rPr>
      <t xml:space="preserve">                 с 01.06.2025г - 31.12.2025г </t>
    </r>
    <r>
      <rPr>
        <b/>
        <sz val="11"/>
        <color theme="1"/>
        <rFont val="Calibri"/>
        <family val="2"/>
        <charset val="204"/>
        <scheme val="minor"/>
      </rPr>
      <t>4,95</t>
    </r>
  </si>
  <si>
    <t>промывка - 0,16</t>
  </si>
  <si>
    <t>2200=</t>
  </si>
  <si>
    <t>Снятие показаний  ОДПУ ХВС - 10.01.2025г.; 10.02.2025г.; 11.03.2025г.; 10.04.2025г.; 12.05.2025г.; 11.06.2025г.; 11.07.2025г.; 11.08.2025г.; 11.09.2025г.; 10.10.2025г.; 11.11.2025г.; 11.12.2025г.</t>
  </si>
  <si>
    <t>Снятие показаний ОДПУ ТЭ - 21.01.2025г.; 20.02.2025г.; 20.03.2025г.; 21.04.2025г.; 21.05.2025г.; 20.10.2025г.; 20.11.2025г.; 22.12.2025г.</t>
  </si>
  <si>
    <t>Снятие показаний ОДПУ ЭЭ - 23.01.2025г.; 21.02.2025г.; 21.03.2025г.; 24.04.2025г.; 22.05.2025г.; 24.06.2025г.; 23.07.2025г.; 22.08.2025г.; 24.09.2025г.; 22.10.2025г.; 24.11.2025г.; 24.12.2025г.</t>
  </si>
  <si>
    <t>Снятие показаний ИПУ ЭЭ - 23.01.2025г. 21.02.2025г.; 21.03.2025г.; 24.04.2025г.; 22.05.2025г.; 24.06.2025г.; 23.07.2025г.; 22.08.2025г.; 24.09.2025г.; 22.10.2025г.; 24.11.2025г.; 24.12.2025г.</t>
  </si>
  <si>
    <t>Осмотр чердачного помещения, кровли - 27.01.2025г.; 27.02.2025г.; 27.03.2025г.; 25.04.2025г.; 26.05.2025г.; 25.06.2025г.; 25.07.2025г.; 25.08.2025г.; 25.09.2025г.; 27.10.2025г.; 25.11.2025г.; 25.12.2025г.</t>
  </si>
  <si>
    <t>Осмотр состояния плотности притворов входных дверей, самозакрывающихся устройств (доводчики, пружины), ограничителей хода дверей (остановы) - 27.01.2025г.; 27.02.2025г.; 27.03.2025г.; 25.04.2025г.; 26.05.2025г.; 25.06.2025г.; 25.07.2025г.; 25.08.2025г.; 25.09.2025г.; 27.10.2025г.; 25.11.2025г.; 25.12.2025г.</t>
  </si>
  <si>
    <t>Осмотр подвальных помещений, слуховых окон, приямков, наличие запирающих устройств - 27.01.2025г.;  27.02.2025г.; 27.03.2025г.; 25.04.2025г.; 26.05.2025г.; 25.06.2025г.; 25.07.2025г.; 25.08.2025г.; 25.09.2025г.; 27.10.2025г.; 25.11.2025г.; 25.12.2025г.</t>
  </si>
  <si>
    <t>Осмотр оконных и дверных заполнений помещений, относящихся к общему имуществу в многоквартирном доме - 27.01.2025г.; 27.02.2025г.; 27.03.2025г.;  25.04.2025г.; 26.05.2025г.; 25.06.2025г.; 25.07.2025г.; 25.08.2025г.; 25.09.2025г.; 27.10.2025г.; 25.11.2025г.; 25.12.2025г.</t>
  </si>
  <si>
    <t>Профилактическая прочистка и промывка системы  канализации, разъяснение потребителям необходимости соблюдения правил пользования водопроводом и канализацией - 03.02.2025г.; 22.05.2025г.; 26.05.2025г.; 08.07.2025г.; 25.09.2025г.; 24.12.2025г.</t>
  </si>
  <si>
    <t>Закрытие, открытие системы отопления МКД по требованию ООО "Петербургтеплоэнерго"- 18.02.2025г.</t>
  </si>
  <si>
    <t>Осмотр колодцев дворовой сети, работы канализационных выпусков, заявка передана в ООО "Карелводоканал" - 12.03.2025г</t>
  </si>
  <si>
    <t>Размещение информации на стендах в подъездах  проведении Всероссийского субботника - 24.04.2025г.</t>
  </si>
  <si>
    <t>Размещение  на информационных стендах в подъезде годового отчета за 2024г. по содержанию и ремонту общего имущества в МКД. Информация о состоянии лицевого счета за период с 01.01.2024г по 31.12.2024г -24.04.2024г</t>
  </si>
  <si>
    <t>Закрытие, открытие системы отопления МКД по распоряжению ООО "ПТЭ" для проведения ремонтных работ - 28.04.2025г.</t>
  </si>
  <si>
    <t>Закрытие системы теплоснабжения в доме, в связи с окончением отопительного сезона 2024-2025г. - 20.05.2025г</t>
  </si>
  <si>
    <t>Осмотр колодцев дворовой сети, работы канализационных выпусков, заявка передана в ООО "Карелводоканал" - 16.06.2025г</t>
  </si>
  <si>
    <t>Размещение на информационных досках в подъездах Протокола № 1 от 08.07.2025г. Очередного общего годового собрания собственников помещений в МКД - 08.07.2025г</t>
  </si>
  <si>
    <t>Размещение на информационных досках в подъездах уведомления о запрещении парковать автомобили на придомовой территории - 17.07.2025г</t>
  </si>
  <si>
    <t>Осмотр колодцев дворовой сети, работы канализационных выпусков, заявка передана в ООО "Карелводоканал" - 28.08.2025г</t>
  </si>
  <si>
    <t>Осмотр колодцев дворовой сети, работы канализационных выпусков, заявка передана в ООО "Карелводоканал" - 28.09.2025г</t>
  </si>
  <si>
    <t>Открытие системы теплоснабжения в доме,  начало отопительного сезона 2025-2026гг - 30.09.2025г</t>
  </si>
  <si>
    <t>Осмотр УУТЭ, регулировка  теплоносителя - 13.11.2025г</t>
  </si>
  <si>
    <t>Осмотр УУТЭ, снятие текущих показаний прибора учета тепловой энергии в ТУ  - 27.11.2025г</t>
  </si>
  <si>
    <t>Осмотр колодцев дворовой сети, работы канализационных выпусков, заявка передана в ООО "Карелводоканал" - 19.12.2025г</t>
  </si>
  <si>
    <t>Аварийно-диспетчерская служба</t>
  </si>
  <si>
    <r>
      <t xml:space="preserve">с 01.01.2025г - 31.05.2025г.  </t>
    </r>
    <r>
      <rPr>
        <b/>
        <sz val="11"/>
        <color theme="1"/>
        <rFont val="Calibri"/>
        <family val="2"/>
        <charset val="204"/>
        <scheme val="minor"/>
      </rPr>
      <t xml:space="preserve">3,00 </t>
    </r>
    <r>
      <rPr>
        <sz val="11"/>
        <color theme="1"/>
        <rFont val="Calibri"/>
        <family val="2"/>
        <charset val="204"/>
        <scheme val="minor"/>
      </rPr>
      <t xml:space="preserve">                   с 01.06.2025г - 31.12.2025г </t>
    </r>
    <r>
      <rPr>
        <b/>
        <sz val="11"/>
        <color theme="1"/>
        <rFont val="Calibri"/>
        <family val="2"/>
        <charset val="204"/>
        <scheme val="minor"/>
      </rPr>
      <t>3,30</t>
    </r>
  </si>
  <si>
    <t>Ремонт крана шарового 1/2 к радиатору системы отопления в кв.№ 10 - 04.01.2025г</t>
  </si>
  <si>
    <t>Выпуск воздуха из системы отопления в чердачном помещени по кв. № 2- 07.02.2025г</t>
  </si>
  <si>
    <t>Осмотр системы центрального отопления в помещениях: чердачных и подвальных на наличие утечек по требованию ООО "Петербургтеплоэнерго" - 08.02.2024г.</t>
  </si>
  <si>
    <t>Выпуск воздуха из системы отопления в чердачном помещени по кв. № 16 - 09.02.2025г</t>
  </si>
  <si>
    <t>Промывка и опрессовка системы отопления (08.07.2025г.)</t>
  </si>
  <si>
    <t xml:space="preserve">1 раз перед началом отопительного периода </t>
  </si>
  <si>
    <t>руб./ м2</t>
  </si>
  <si>
    <t>Итого по содержанию:</t>
  </si>
  <si>
    <t>РЕМОНТ ОБЩЕГО ИМУЩЕСТВА</t>
  </si>
  <si>
    <t xml:space="preserve">Фактический объем выполненных работ </t>
  </si>
  <si>
    <t>Очистка карнизного края кровли, металлического желоба от снега и наледи с применением автогидроподъемника, очистка тротуара от упавшего снега</t>
  </si>
  <si>
    <t>январь 2024г</t>
  </si>
  <si>
    <t>час</t>
  </si>
  <si>
    <t>Изготовление и установка информационных табличек "Машины не ставить" на придомовой территории</t>
  </si>
  <si>
    <t>август 2025г</t>
  </si>
  <si>
    <t>шт</t>
  </si>
  <si>
    <t>Замена манометров и термометров в УУТЭ</t>
  </si>
  <si>
    <t>Замена светильника перед входом в подъезд № 3</t>
  </si>
  <si>
    <t>октябрь 2025г</t>
  </si>
  <si>
    <t>Замена доводчика на входной двери подъезд № 3</t>
  </si>
  <si>
    <t>Итого по ремонту:</t>
  </si>
  <si>
    <t xml:space="preserve">2. Всего за период с "01"  января  2025 года по "31"  декабря  2025 года выполнено работ (оказано услуг):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</si>
  <si>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- по содержанию общего имущества на общую сумму 275354,86 рублей (двести семьдесят пять   тысяч триста пятьдесят четыре  рубля  86 копеек)   </t>
  </si>
  <si>
    <t xml:space="preserve">- по  текущему  ремонту  общего имущества 36249,00  (тридцать шесть тысяч двести сорок девять рублей  00 копеек)         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</si>
  <si>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</si>
  <si>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</si>
  <si>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 xml:space="preserve">5. Состояние расчетов на 01.01.2026г. </t>
  </si>
  <si>
    <r>
      <t xml:space="preserve">Дебиторская задолженность </t>
    </r>
    <r>
      <rPr>
        <sz val="11"/>
        <color theme="1"/>
        <rFont val="Calibri"/>
        <family val="2"/>
        <charset val="204"/>
      </rPr>
      <t>*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</si>
  <si>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- по содержанию общего имущества на общую сумму 76058,39 рублей ( семьдесят шесть  тысяч  пятьдесят восемь рублей  39 копеек)    </t>
  </si>
  <si>
    <t>- управление  14231,64  (четырнадцать тысяч  двести тридцать один рубль 64 копейки)</t>
  </si>
  <si>
    <r>
      <t xml:space="preserve">Кредиторская задолженность </t>
    </r>
    <r>
      <rPr>
        <sz val="11"/>
        <color theme="1"/>
        <rFont val="Calibri"/>
        <family val="2"/>
        <charset val="204"/>
      </rPr>
      <t>*</t>
    </r>
  </si>
  <si>
    <t xml:space="preserve">- по  текущему ремонту  общего имущества 64675,60 ( шестьдесят четыре тысячи шестьсот семьдесят пять рублей  60 копеек)   </t>
  </si>
  <si>
    <r>
      <t>ДЗ</t>
    </r>
    <r>
      <rPr>
        <sz val="11"/>
        <color theme="1"/>
        <rFont val="Calibri"/>
        <family val="2"/>
        <charset val="204"/>
      </rPr>
      <t xml:space="preserve">*  -   Задолженность  собственников в пользу  ООО УК "Эталон" </t>
    </r>
  </si>
  <si>
    <r>
      <t>КЗ</t>
    </r>
    <r>
      <rPr>
        <sz val="11"/>
        <color theme="1"/>
        <rFont val="Calibri"/>
        <family val="2"/>
        <charset val="204"/>
      </rPr>
      <t>*  -    Задолженность ООО УК "Эталон"  в пользу собственников</t>
    </r>
  </si>
  <si>
    <t>Исполнитель  -  Директор ООО УК "Эталон"   Цыганова Эльвира Викторовна  _____________________________</t>
  </si>
  <si>
    <t>Заказчик  - Председатель Совета дома № 24 по ул. Ленина</t>
  </si>
  <si>
    <t xml:space="preserve">                                                                                     Панченко  Сергей  Викторович 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</si>
</sst>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/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2" fontId="0" fillId="0" borderId="8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distributed" wrapText="1"/>
    </xf>
    <xf numFmtId="2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wrapText="1"/>
    </xf>
    <xf numFmtId="2" fontId="0" fillId="0" borderId="6" xfId="0" applyNumberFormat="1" applyFont="1" applyBorder="1" applyAlignment="1">
      <alignment horizontal="center" vertical="center"/>
    </xf>
    <xf numFmtId="0" fontId="0" fillId="2" borderId="0" xfId="0" applyFont="1" applyFill="1"/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2" fontId="0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0" fontId="0" fillId="0" borderId="9" xfId="0" applyFont="1" applyBorder="1" applyAlignment="1">
      <alignment horizontal="left" wrapText="1"/>
    </xf>
    <xf numFmtId="49" fontId="0" fillId="0" borderId="0" xfId="0" applyNumberFormat="1" applyFont="1" applyBorder="1" applyAlignment="1">
      <alignment horizontal="left" wrapText="1"/>
    </xf>
    <xf numFmtId="49" fontId="0" fillId="0" borderId="0" xfId="0" applyNumberFormat="1" applyFont="1" applyAlignment="1">
      <alignment horizontal="left" wrapText="1"/>
    </xf>
    <xf numFmtId="49" fontId="0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left" wrapText="1"/>
    </xf>
    <xf numFmtId="49" fontId="0" fillId="0" borderId="0" xfId="0" applyNumberFormat="1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51;&#1077;&#1085;&#1080;&#1085;&#1072;,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."/>
      <sheetName val="февраль 2017г."/>
      <sheetName val="март 2017г."/>
      <sheetName val="апрель 2017г"/>
      <sheetName val="май 2017г"/>
      <sheetName val="июнь 2017г"/>
      <sheetName val="июль 2017г"/>
      <sheetName val="авг 2017"/>
      <sheetName val="сент 2017г"/>
      <sheetName val="окт 2017г"/>
      <sheetName val="нояб 2017г"/>
      <sheetName val="дек 2017г"/>
      <sheetName val="2017"/>
      <sheetName val="янв 2018г"/>
      <sheetName val="фев 2018г"/>
      <sheetName val="март 2018г"/>
      <sheetName val="апр 2018г"/>
      <sheetName val="май 2018г"/>
      <sheetName val="июнь 2018г"/>
      <sheetName val="июль 2018"/>
      <sheetName val="авг 2018"/>
      <sheetName val="сент 2018"/>
      <sheetName val="окт 2018"/>
      <sheetName val="нояб 2018"/>
      <sheetName val="дек 2018"/>
      <sheetName val="год. акт 2018 г.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"/>
      <sheetName val="янв 2020"/>
      <sheetName val="февр 2020"/>
      <sheetName val="март 2020"/>
      <sheetName val="апр 2020"/>
      <sheetName val="май 2020"/>
      <sheetName val="июнь 2020"/>
      <sheetName val="июль 2020"/>
      <sheetName val="авг 2020"/>
      <sheetName val="сент 2020"/>
      <sheetName val="окт 2020"/>
      <sheetName val="нояб 2020"/>
      <sheetName val="дек 2020"/>
      <sheetName val="2020"/>
      <sheetName val="янв 2021"/>
      <sheetName val="фев 2021"/>
      <sheetName val="март 2021"/>
      <sheetName val="апр 2021"/>
      <sheetName val="май 2021"/>
      <sheetName val="июнь 2021"/>
      <sheetName val="июль 2021"/>
      <sheetName val="авг 2021"/>
      <sheetName val="сент 2021"/>
      <sheetName val="окт 2021"/>
      <sheetName val="нояб 2021"/>
      <sheetName val="дек 2021"/>
      <sheetName val="2021г"/>
      <sheetName val="янв 2022"/>
      <sheetName val="февр 2022"/>
      <sheetName val="март 2022"/>
      <sheetName val="апр 2022"/>
      <sheetName val="май 2022"/>
      <sheetName val="июнь 2022"/>
      <sheetName val="июль 2022"/>
      <sheetName val="авг 2022"/>
      <sheetName val="сент 2022"/>
      <sheetName val="окт 2022"/>
      <sheetName val="нояб 2022"/>
      <sheetName val="дек 2022"/>
      <sheetName val="2022"/>
      <sheetName val="янв 2023"/>
      <sheetName val="февр 2023"/>
      <sheetName val="март 2023"/>
      <sheetName val="апр 2023"/>
      <sheetName val="май 2023"/>
      <sheetName val="июнь 2023"/>
      <sheetName val="июль 2023г"/>
      <sheetName val="авг 2023"/>
      <sheetName val="фев 2024"/>
      <sheetName val="сент 2023"/>
      <sheetName val="окт 2023"/>
      <sheetName val="нояб 2023"/>
      <sheetName val="дек 2023"/>
      <sheetName val="2023"/>
      <sheetName val="янв 2024"/>
      <sheetName val="февр 2024"/>
      <sheetName val="март 2024"/>
      <sheetName val="апр 2024"/>
      <sheetName val="май 2024"/>
      <sheetName val="июнь 2024"/>
      <sheetName val="июль 2024"/>
      <sheetName val="авг 2024"/>
      <sheetName val="сент 2024"/>
      <sheetName val="окт 2024"/>
      <sheetName val="нояб 2024"/>
      <sheetName val="дек 2024"/>
      <sheetName val="2024"/>
      <sheetName val="янв 2025"/>
      <sheetName val="февр 2025"/>
      <sheetName val="март 2025"/>
      <sheetName val="апр 2025"/>
      <sheetName val="май 2025"/>
      <sheetName val="июнь 2025"/>
      <sheetName val="июль  2025"/>
      <sheetName val="авг 2025"/>
      <sheetName val="сент 2025"/>
      <sheetName val="окт 2025"/>
      <sheetName val="нояб 2025"/>
      <sheetName val="дек 2025"/>
      <sheetName val="2025"/>
      <sheetName val="янв 2026"/>
      <sheetName val="фев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9">
          <cell r="F9">
            <v>7049.9520000000002</v>
          </cell>
        </row>
        <row r="10">
          <cell r="F10">
            <v>5705.49</v>
          </cell>
        </row>
        <row r="11">
          <cell r="F11">
            <v>271.15199999999999</v>
          </cell>
        </row>
        <row r="12">
          <cell r="F12">
            <v>5084.0999999999995</v>
          </cell>
        </row>
        <row r="22">
          <cell r="F22">
            <v>3389.3999999999996</v>
          </cell>
        </row>
        <row r="25">
          <cell r="F25">
            <v>21500.093999999997</v>
          </cell>
        </row>
        <row r="32">
          <cell r="F32">
            <v>9956</v>
          </cell>
        </row>
      </sheetData>
      <sheetData sheetId="118">
        <row r="9">
          <cell r="F9">
            <v>7049.9520000000002</v>
          </cell>
        </row>
        <row r="10">
          <cell r="F10">
            <v>5705.49</v>
          </cell>
        </row>
        <row r="11">
          <cell r="F11">
            <v>271.15199999999999</v>
          </cell>
        </row>
        <row r="12">
          <cell r="F12">
            <v>5084.0999999999995</v>
          </cell>
        </row>
        <row r="24">
          <cell r="F24">
            <v>3389.3999999999996</v>
          </cell>
        </row>
        <row r="29">
          <cell r="F29">
            <v>21500.093999999997</v>
          </cell>
        </row>
      </sheetData>
      <sheetData sheetId="119">
        <row r="9">
          <cell r="F9">
            <v>7049.9520000000002</v>
          </cell>
        </row>
        <row r="10">
          <cell r="F10">
            <v>5705.49</v>
          </cell>
        </row>
        <row r="11">
          <cell r="F11">
            <v>271.15199999999999</v>
          </cell>
        </row>
        <row r="12">
          <cell r="F12">
            <v>5084.0999999999995</v>
          </cell>
        </row>
        <row r="23">
          <cell r="F23">
            <v>3389.3999999999996</v>
          </cell>
        </row>
        <row r="25">
          <cell r="F25">
            <v>21500.093999999997</v>
          </cell>
        </row>
      </sheetData>
      <sheetData sheetId="120">
        <row r="9">
          <cell r="F9">
            <v>7049.9520000000002</v>
          </cell>
        </row>
        <row r="10">
          <cell r="F10">
            <v>5705.49</v>
          </cell>
        </row>
        <row r="11">
          <cell r="F11">
            <v>271.15199999999999</v>
          </cell>
        </row>
        <row r="12">
          <cell r="F12">
            <v>5084.0999999999995</v>
          </cell>
        </row>
        <row r="25">
          <cell r="F25">
            <v>3389.3999999999996</v>
          </cell>
        </row>
        <row r="27">
          <cell r="F27">
            <v>21500.093999999997</v>
          </cell>
        </row>
      </sheetData>
      <sheetData sheetId="121">
        <row r="9">
          <cell r="F9">
            <v>7049.9520000000002</v>
          </cell>
        </row>
        <row r="10">
          <cell r="F10">
            <v>5705.49</v>
          </cell>
        </row>
        <row r="11">
          <cell r="F11">
            <v>271.15199999999999</v>
          </cell>
        </row>
        <row r="12">
          <cell r="F12">
            <v>5084.0999999999995</v>
          </cell>
        </row>
        <row r="25">
          <cell r="F25">
            <v>3389.3999999999996</v>
          </cell>
        </row>
        <row r="27">
          <cell r="F27">
            <v>21500.093999999997</v>
          </cell>
        </row>
      </sheetData>
      <sheetData sheetId="122">
        <row r="9">
          <cell r="F9">
            <v>7750.4279999999999</v>
          </cell>
        </row>
        <row r="11">
          <cell r="F11">
            <v>6304.2839999999997</v>
          </cell>
        </row>
        <row r="12">
          <cell r="F12">
            <v>293.74799999999999</v>
          </cell>
        </row>
        <row r="13">
          <cell r="F13">
            <v>5592.51</v>
          </cell>
        </row>
        <row r="23">
          <cell r="F23">
            <v>3728.3399999999997</v>
          </cell>
        </row>
        <row r="25">
          <cell r="F25">
            <v>23669.31</v>
          </cell>
        </row>
      </sheetData>
      <sheetData sheetId="123">
        <row r="9">
          <cell r="F9">
            <v>7750.4279999999999</v>
          </cell>
        </row>
        <row r="11">
          <cell r="F11">
            <v>6304.2839999999997</v>
          </cell>
        </row>
        <row r="12">
          <cell r="F12">
            <v>293.74799999999999</v>
          </cell>
        </row>
        <row r="13">
          <cell r="F13">
            <v>5592.51</v>
          </cell>
        </row>
        <row r="25">
          <cell r="F25">
            <v>3728.3399999999997</v>
          </cell>
        </row>
        <row r="28">
          <cell r="F28">
            <v>25869.31</v>
          </cell>
        </row>
      </sheetData>
      <sheetData sheetId="124">
        <row r="9">
          <cell r="F9">
            <v>7750.4279999999999</v>
          </cell>
        </row>
        <row r="10">
          <cell r="F10">
            <v>6304.2839999999997</v>
          </cell>
        </row>
        <row r="11">
          <cell r="F11">
            <v>293.74799999999999</v>
          </cell>
        </row>
        <row r="12">
          <cell r="F12">
            <v>5592.51</v>
          </cell>
        </row>
        <row r="22">
          <cell r="F22">
            <v>3728.3399999999997</v>
          </cell>
        </row>
        <row r="24">
          <cell r="F24">
            <v>23669.31</v>
          </cell>
        </row>
        <row r="31">
          <cell r="F31">
            <v>19042</v>
          </cell>
        </row>
      </sheetData>
      <sheetData sheetId="125">
        <row r="9">
          <cell r="F9">
            <v>7750.4279999999999</v>
          </cell>
        </row>
        <row r="11">
          <cell r="F11">
            <v>6304.2839999999997</v>
          </cell>
        </row>
        <row r="12">
          <cell r="F12">
            <v>293.74799999999999</v>
          </cell>
        </row>
        <row r="13">
          <cell r="F13">
            <v>5592.51</v>
          </cell>
        </row>
        <row r="24">
          <cell r="F24">
            <v>3728.3399999999997</v>
          </cell>
        </row>
        <row r="26">
          <cell r="F26">
            <v>23669.31</v>
          </cell>
        </row>
      </sheetData>
      <sheetData sheetId="126">
        <row r="9">
          <cell r="F9">
            <v>7750.4279999999999</v>
          </cell>
        </row>
        <row r="10">
          <cell r="F10">
            <v>6304.2839999999997</v>
          </cell>
        </row>
        <row r="11">
          <cell r="F11">
            <v>293.74799999999999</v>
          </cell>
        </row>
        <row r="12">
          <cell r="F12">
            <v>5592.51</v>
          </cell>
        </row>
        <row r="22">
          <cell r="F22">
            <v>3728.3399999999997</v>
          </cell>
        </row>
        <row r="24">
          <cell r="F24">
            <v>23669.31</v>
          </cell>
        </row>
        <row r="31">
          <cell r="F31">
            <v>7251</v>
          </cell>
        </row>
      </sheetData>
      <sheetData sheetId="127">
        <row r="9">
          <cell r="F9">
            <v>7750.4279999999999</v>
          </cell>
        </row>
        <row r="10">
          <cell r="F10">
            <v>6304.2839999999997</v>
          </cell>
        </row>
        <row r="11">
          <cell r="F11">
            <v>293.74799999999999</v>
          </cell>
        </row>
        <row r="12">
          <cell r="F12">
            <v>5592.51</v>
          </cell>
        </row>
        <row r="24">
          <cell r="F24">
            <v>3728.3399999999997</v>
          </cell>
        </row>
        <row r="26">
          <cell r="F26">
            <v>23669.31</v>
          </cell>
        </row>
      </sheetData>
      <sheetData sheetId="128">
        <row r="9">
          <cell r="F9">
            <v>7750.4279999999999</v>
          </cell>
        </row>
        <row r="10">
          <cell r="F10">
            <v>6304.2839999999997</v>
          </cell>
        </row>
        <row r="11">
          <cell r="F11">
            <v>293.74799999999999</v>
          </cell>
        </row>
        <row r="12">
          <cell r="F12">
            <v>5561.75</v>
          </cell>
        </row>
        <row r="24">
          <cell r="F24">
            <v>3728.3399999999997</v>
          </cell>
        </row>
        <row r="26">
          <cell r="F26">
            <v>23638.55</v>
          </cell>
        </row>
      </sheetData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workbookViewId="0">
      <selection activeCell="C6" sqref="C6:D6"/>
    </sheetView>
  </sheetViews>
  <sheetFormatPr defaultColWidth="9.109375" defaultRowHeight="14.4" x14ac:dyDescent="0.3"/>
  <cols>
    <col min="1" max="1" width="28.44140625" style="2" customWidth="1"/>
    <col min="2" max="2" width="14.6640625" style="2" customWidth="1"/>
    <col min="3" max="3" width="9.44140625" style="2" customWidth="1"/>
    <col min="4" max="4" width="9" style="2" customWidth="1"/>
    <col min="5" max="5" width="13" style="2" customWidth="1"/>
    <col min="6" max="6" width="12.6640625" style="2" customWidth="1"/>
    <col min="7" max="7" width="0.109375" style="2" hidden="1" customWidth="1"/>
    <col min="8" max="8" width="9.109375" style="2" hidden="1" customWidth="1"/>
    <col min="9" max="9" width="11.109375" style="2" hidden="1" customWidth="1"/>
    <col min="10" max="10" width="9.109375" style="2" hidden="1" customWidth="1"/>
    <col min="11" max="11" width="9.5546875" style="2" bestFit="1" customWidth="1"/>
    <col min="12" max="12" width="9.5546875" style="2" hidden="1" customWidth="1"/>
    <col min="13" max="15" width="0" style="2" hidden="1" customWidth="1"/>
    <col min="16" max="16384" width="9.109375" style="2"/>
  </cols>
  <sheetData>
    <row r="1" spans="1:14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4" ht="30" customHeight="1" x14ac:dyDescent="0.3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14" x14ac:dyDescent="0.3">
      <c r="A3" s="4" t="s">
        <v>2</v>
      </c>
      <c r="B3" s="5"/>
      <c r="C3" s="5"/>
      <c r="D3" s="5"/>
      <c r="E3" s="5"/>
      <c r="F3" s="5"/>
    </row>
    <row r="4" spans="1:14" ht="110.4" x14ac:dyDescent="0.3">
      <c r="A4" s="6" t="s">
        <v>3</v>
      </c>
      <c r="B4" s="6" t="s">
        <v>4</v>
      </c>
      <c r="C4" s="7" t="s">
        <v>5</v>
      </c>
      <c r="D4" s="8"/>
      <c r="E4" s="6" t="s">
        <v>6</v>
      </c>
      <c r="F4" s="6" t="s">
        <v>7</v>
      </c>
      <c r="N4" s="2" t="s">
        <v>8</v>
      </c>
    </row>
    <row r="5" spans="1:14" ht="15" customHeight="1" x14ac:dyDescent="0.3">
      <c r="A5" s="7" t="s">
        <v>9</v>
      </c>
      <c r="B5" s="9"/>
      <c r="C5" s="9"/>
      <c r="D5" s="9"/>
      <c r="E5" s="9"/>
      <c r="F5" s="8"/>
      <c r="L5" s="10">
        <v>1129.8</v>
      </c>
    </row>
    <row r="6" spans="1:14" ht="43.2" x14ac:dyDescent="0.3">
      <c r="A6" s="11" t="s">
        <v>10</v>
      </c>
      <c r="B6" s="12" t="s">
        <v>11</v>
      </c>
      <c r="C6" s="13" t="s">
        <v>12</v>
      </c>
      <c r="D6" s="14"/>
      <c r="E6" s="15" t="s">
        <v>13</v>
      </c>
      <c r="F6" s="15">
        <f>'[1]янв 2025'!F9+'[1]февр 2025'!F9+'[1]март 2025'!F9+'[1]апр 2025'!F9+'[1]май 2025'!F9+'[1]июнь 2025'!F9+'[1]июль  2025'!F9+'[1]авг 2025'!F9+'[1]сент 2025'!F9+'[1]окт 2025'!F9+'[1]нояб 2025'!F9+'[1]дек 2025'!F9</f>
        <v>89502.756000000008</v>
      </c>
      <c r="L6" s="2">
        <v>6.86</v>
      </c>
    </row>
    <row r="7" spans="1:14" x14ac:dyDescent="0.3">
      <c r="A7" s="16" t="s">
        <v>14</v>
      </c>
      <c r="B7" s="17"/>
      <c r="C7" s="17"/>
      <c r="D7" s="18"/>
      <c r="E7" s="19"/>
      <c r="F7" s="19"/>
    </row>
    <row r="8" spans="1:14" ht="26.25" customHeight="1" x14ac:dyDescent="0.3">
      <c r="A8" s="20" t="s">
        <v>15</v>
      </c>
      <c r="B8" s="21"/>
      <c r="C8" s="21"/>
      <c r="D8" s="22"/>
      <c r="E8" s="19"/>
      <c r="F8" s="19"/>
    </row>
    <row r="9" spans="1:14" ht="29.25" customHeight="1" x14ac:dyDescent="0.3">
      <c r="A9" s="20" t="s">
        <v>16</v>
      </c>
      <c r="B9" s="21"/>
      <c r="C9" s="21"/>
      <c r="D9" s="22"/>
      <c r="E9" s="19"/>
      <c r="F9" s="19"/>
    </row>
    <row r="10" spans="1:14" ht="29.25" customHeight="1" x14ac:dyDescent="0.3">
      <c r="A10" s="20" t="s">
        <v>17</v>
      </c>
      <c r="B10" s="21"/>
      <c r="C10" s="21"/>
      <c r="D10" s="22"/>
      <c r="E10" s="23"/>
      <c r="F10" s="23"/>
    </row>
    <row r="11" spans="1:14" ht="102" customHeight="1" x14ac:dyDescent="0.3">
      <c r="A11" s="24" t="s">
        <v>18</v>
      </c>
      <c r="B11" s="25" t="s">
        <v>19</v>
      </c>
      <c r="C11" s="13" t="s">
        <v>12</v>
      </c>
      <c r="D11" s="14"/>
      <c r="E11" s="26" t="s">
        <v>20</v>
      </c>
      <c r="F11" s="26">
        <f>'[1]янв 2025'!F10+'[1]февр 2025'!F10+'[1]март 2025'!F10+'[1]апр 2025'!F10+'[1]май 2025'!F10+'[1]июнь 2025'!F11+'[1]июль  2025'!F11+'[1]авг 2025'!F10+'[1]сент 2025'!F11+'[1]окт 2025'!F10+'[1]нояб 2025'!F10+'[1]дек 2025'!F10</f>
        <v>72657.437999999995</v>
      </c>
      <c r="L11" s="2">
        <v>5.58</v>
      </c>
    </row>
    <row r="12" spans="1:14" ht="86.4" x14ac:dyDescent="0.3">
      <c r="A12" s="24" t="s">
        <v>21</v>
      </c>
      <c r="B12" s="25" t="s">
        <v>22</v>
      </c>
      <c r="C12" s="13" t="s">
        <v>12</v>
      </c>
      <c r="D12" s="14"/>
      <c r="E12" s="26" t="s">
        <v>23</v>
      </c>
      <c r="F12" s="27">
        <f>'[1]янв 2025'!F11+'[1]февр 2025'!F11+'[1]март 2025'!F11+'[1]апр 2025'!F11+'[1]май 2025'!F11+'[1]июнь 2025'!F12+'[1]июль  2025'!F12+'[1]авг 2025'!F11+'[1]сент 2025'!F12+'[1]окт 2025'!F11+'[1]нояб 2025'!F11+'[1]дек 2025'!F11</f>
        <v>3411.9960000000001</v>
      </c>
      <c r="L12" s="2">
        <v>0.26</v>
      </c>
    </row>
    <row r="13" spans="1:14" ht="129.6" x14ac:dyDescent="0.3">
      <c r="A13" s="28" t="s">
        <v>24</v>
      </c>
      <c r="B13" s="25" t="s">
        <v>25</v>
      </c>
      <c r="C13" s="13" t="s">
        <v>12</v>
      </c>
      <c r="D13" s="14"/>
      <c r="E13" s="15" t="s">
        <v>26</v>
      </c>
      <c r="F13" s="29">
        <f>'[1]янв 2025'!F12+'[1]февр 2025'!F12+'[1]март 2025'!F12+'[1]апр 2025'!F12+'[1]май 2025'!F12+'[1]июнь 2025'!F13+'[1]июль  2025'!F13+'[1]авг 2025'!F12+'[1]сент 2025'!F13+'[1]окт 2025'!F12+'[1]нояб 2025'!F12+'[1]дек 2025'!F12</f>
        <v>64537.310000000005</v>
      </c>
      <c r="L13" s="30" t="s">
        <v>27</v>
      </c>
      <c r="N13" s="2" t="s">
        <v>28</v>
      </c>
    </row>
    <row r="14" spans="1:14" x14ac:dyDescent="0.3">
      <c r="A14" s="31" t="s">
        <v>14</v>
      </c>
      <c r="B14" s="32"/>
      <c r="C14" s="32"/>
      <c r="D14" s="33"/>
      <c r="E14" s="19"/>
      <c r="F14" s="34"/>
      <c r="L14" s="30"/>
    </row>
    <row r="15" spans="1:14" ht="39" customHeight="1" x14ac:dyDescent="0.3">
      <c r="A15" s="20" t="s">
        <v>29</v>
      </c>
      <c r="B15" s="21"/>
      <c r="C15" s="21"/>
      <c r="D15" s="22"/>
      <c r="E15" s="19"/>
      <c r="F15" s="34"/>
      <c r="L15" s="30"/>
    </row>
    <row r="16" spans="1:14" ht="27.75" customHeight="1" x14ac:dyDescent="0.3">
      <c r="A16" s="20" t="s">
        <v>30</v>
      </c>
      <c r="B16" s="21"/>
      <c r="C16" s="21"/>
      <c r="D16" s="22"/>
      <c r="E16" s="19"/>
      <c r="F16" s="34"/>
      <c r="L16" s="30"/>
    </row>
    <row r="17" spans="1:12" ht="39.75" customHeight="1" x14ac:dyDescent="0.3">
      <c r="A17" s="20" t="s">
        <v>31</v>
      </c>
      <c r="B17" s="21"/>
      <c r="C17" s="21"/>
      <c r="D17" s="22"/>
      <c r="E17" s="19"/>
      <c r="F17" s="34"/>
      <c r="L17" s="30"/>
    </row>
    <row r="18" spans="1:12" ht="39" customHeight="1" x14ac:dyDescent="0.3">
      <c r="A18" s="20" t="s">
        <v>32</v>
      </c>
      <c r="B18" s="21"/>
      <c r="C18" s="21"/>
      <c r="D18" s="22"/>
      <c r="E18" s="19"/>
      <c r="F18" s="34"/>
      <c r="L18" s="30"/>
    </row>
    <row r="19" spans="1:12" ht="40.5" customHeight="1" x14ac:dyDescent="0.3">
      <c r="A19" s="20" t="s">
        <v>33</v>
      </c>
      <c r="B19" s="21"/>
      <c r="C19" s="21"/>
      <c r="D19" s="22"/>
      <c r="E19" s="19"/>
      <c r="F19" s="34"/>
      <c r="L19" s="30"/>
    </row>
    <row r="20" spans="1:12" ht="63.75" customHeight="1" x14ac:dyDescent="0.3">
      <c r="A20" s="20" t="s">
        <v>34</v>
      </c>
      <c r="B20" s="21"/>
      <c r="C20" s="21"/>
      <c r="D20" s="22"/>
      <c r="E20" s="19"/>
      <c r="F20" s="34"/>
      <c r="L20" s="30"/>
    </row>
    <row r="21" spans="1:12" ht="51.75" customHeight="1" x14ac:dyDescent="0.3">
      <c r="A21" s="20" t="s">
        <v>35</v>
      </c>
      <c r="B21" s="21"/>
      <c r="C21" s="21"/>
      <c r="D21" s="22"/>
      <c r="E21" s="19"/>
      <c r="F21" s="34"/>
      <c r="L21" s="30"/>
    </row>
    <row r="22" spans="1:12" ht="51.75" customHeight="1" x14ac:dyDescent="0.3">
      <c r="A22" s="20" t="s">
        <v>36</v>
      </c>
      <c r="B22" s="21"/>
      <c r="C22" s="21"/>
      <c r="D22" s="22"/>
      <c r="E22" s="19"/>
      <c r="F22" s="34"/>
      <c r="L22" s="30"/>
    </row>
    <row r="23" spans="1:12" ht="49.5" customHeight="1" x14ac:dyDescent="0.3">
      <c r="A23" s="21" t="s">
        <v>37</v>
      </c>
      <c r="B23" s="21"/>
      <c r="C23" s="21"/>
      <c r="D23" s="22"/>
      <c r="E23" s="19"/>
      <c r="F23" s="34"/>
      <c r="L23" s="30"/>
    </row>
    <row r="24" spans="1:12" ht="26.25" customHeight="1" x14ac:dyDescent="0.3">
      <c r="A24" s="20" t="s">
        <v>38</v>
      </c>
      <c r="B24" s="21"/>
      <c r="C24" s="21"/>
      <c r="D24" s="22"/>
      <c r="E24" s="19"/>
      <c r="F24" s="34"/>
      <c r="L24" s="30"/>
    </row>
    <row r="25" spans="1:12" ht="26.25" customHeight="1" x14ac:dyDescent="0.3">
      <c r="A25" s="21" t="s">
        <v>39</v>
      </c>
      <c r="B25" s="21"/>
      <c r="C25" s="21"/>
      <c r="D25" s="22"/>
      <c r="E25" s="19"/>
      <c r="F25" s="34"/>
      <c r="L25" s="30"/>
    </row>
    <row r="26" spans="1:12" ht="27.75" customHeight="1" x14ac:dyDescent="0.3">
      <c r="A26" s="20" t="s">
        <v>40</v>
      </c>
      <c r="B26" s="21"/>
      <c r="C26" s="21"/>
      <c r="D26" s="22"/>
      <c r="E26" s="19"/>
      <c r="F26" s="34"/>
      <c r="L26" s="30"/>
    </row>
    <row r="27" spans="1:12" ht="51" customHeight="1" x14ac:dyDescent="0.3">
      <c r="A27" s="20" t="s">
        <v>41</v>
      </c>
      <c r="B27" s="21"/>
      <c r="C27" s="21"/>
      <c r="D27" s="22"/>
      <c r="E27" s="19"/>
      <c r="F27" s="34"/>
      <c r="L27" s="30"/>
    </row>
    <row r="28" spans="1:12" ht="27.75" customHeight="1" x14ac:dyDescent="0.3">
      <c r="A28" s="20" t="s">
        <v>42</v>
      </c>
      <c r="B28" s="21"/>
      <c r="C28" s="21"/>
      <c r="D28" s="22"/>
      <c r="E28" s="19"/>
      <c r="F28" s="34"/>
      <c r="L28" s="30"/>
    </row>
    <row r="29" spans="1:12" ht="30" customHeight="1" x14ac:dyDescent="0.3">
      <c r="A29" s="20" t="s">
        <v>43</v>
      </c>
      <c r="B29" s="21"/>
      <c r="C29" s="21"/>
      <c r="D29" s="22"/>
      <c r="E29" s="19"/>
      <c r="F29" s="34"/>
      <c r="L29" s="30"/>
    </row>
    <row r="30" spans="1:12" ht="27" customHeight="1" x14ac:dyDescent="0.3">
      <c r="A30" s="21" t="s">
        <v>44</v>
      </c>
      <c r="B30" s="21"/>
      <c r="C30" s="21"/>
      <c r="D30" s="22"/>
      <c r="E30" s="19"/>
      <c r="F30" s="34"/>
      <c r="L30" s="30"/>
    </row>
    <row r="31" spans="1:12" ht="39.75" customHeight="1" x14ac:dyDescent="0.3">
      <c r="A31" s="20" t="s">
        <v>45</v>
      </c>
      <c r="B31" s="21"/>
      <c r="C31" s="21"/>
      <c r="D31" s="22"/>
      <c r="E31" s="19"/>
      <c r="F31" s="34"/>
      <c r="L31" s="30"/>
    </row>
    <row r="32" spans="1:12" ht="39.75" customHeight="1" x14ac:dyDescent="0.3">
      <c r="A32" s="21" t="s">
        <v>46</v>
      </c>
      <c r="B32" s="21"/>
      <c r="C32" s="21"/>
      <c r="D32" s="22"/>
      <c r="E32" s="19"/>
      <c r="F32" s="34"/>
      <c r="L32" s="30"/>
    </row>
    <row r="33" spans="1:12" ht="27.75" customHeight="1" x14ac:dyDescent="0.3">
      <c r="A33" s="21" t="s">
        <v>47</v>
      </c>
      <c r="B33" s="21"/>
      <c r="C33" s="21"/>
      <c r="D33" s="22"/>
      <c r="E33" s="19"/>
      <c r="F33" s="34"/>
      <c r="L33" s="30"/>
    </row>
    <row r="34" spans="1:12" ht="30" customHeight="1" x14ac:dyDescent="0.3">
      <c r="A34" s="21" t="s">
        <v>48</v>
      </c>
      <c r="B34" s="21"/>
      <c r="C34" s="21"/>
      <c r="D34" s="22"/>
      <c r="E34" s="19"/>
      <c r="F34" s="34"/>
      <c r="L34" s="30"/>
    </row>
    <row r="35" spans="1:12" ht="28.5" customHeight="1" x14ac:dyDescent="0.3">
      <c r="A35" s="21" t="s">
        <v>49</v>
      </c>
      <c r="B35" s="21"/>
      <c r="C35" s="21"/>
      <c r="D35" s="22"/>
      <c r="E35" s="19"/>
      <c r="F35" s="34"/>
      <c r="L35" s="30"/>
    </row>
    <row r="36" spans="1:12" x14ac:dyDescent="0.3">
      <c r="A36" s="35" t="s">
        <v>50</v>
      </c>
      <c r="B36" s="35"/>
      <c r="C36" s="35"/>
      <c r="D36" s="35"/>
      <c r="E36" s="19"/>
      <c r="F36" s="34"/>
      <c r="L36" s="30"/>
    </row>
    <row r="37" spans="1:12" ht="27" customHeight="1" x14ac:dyDescent="0.3">
      <c r="A37" s="20" t="s">
        <v>51</v>
      </c>
      <c r="B37" s="21"/>
      <c r="C37" s="21"/>
      <c r="D37" s="22"/>
      <c r="E37" s="19"/>
      <c r="F37" s="34"/>
      <c r="L37" s="30"/>
    </row>
    <row r="38" spans="1:12" ht="27" customHeight="1" x14ac:dyDescent="0.3">
      <c r="A38" s="21" t="s">
        <v>52</v>
      </c>
      <c r="B38" s="21"/>
      <c r="C38" s="21"/>
      <c r="D38" s="22"/>
      <c r="E38" s="23"/>
      <c r="F38" s="34"/>
      <c r="L38" s="30"/>
    </row>
    <row r="39" spans="1:12" ht="28.8" x14ac:dyDescent="0.3">
      <c r="A39" s="28" t="s">
        <v>53</v>
      </c>
      <c r="B39" s="25" t="s">
        <v>25</v>
      </c>
      <c r="C39" s="13" t="s">
        <v>12</v>
      </c>
      <c r="D39" s="14"/>
      <c r="E39" s="15" t="s">
        <v>54</v>
      </c>
      <c r="F39" s="29">
        <f>'[1]янв 2025'!F22+'[1]февр 2025'!F24+'[1]март 2025'!F23+'[1]апр 2025'!F25+'[1]май 2025'!F25+'[1]июнь 2025'!F23+'[1]июль  2025'!F25+'[1]авг 2025'!F22+'[1]сент 2025'!F24+'[1]окт 2025'!F22+'[1]нояб 2025'!F24+'[1]дек 2025'!F24</f>
        <v>43045.37999999999</v>
      </c>
    </row>
    <row r="40" spans="1:12" x14ac:dyDescent="0.3">
      <c r="A40" s="31" t="s">
        <v>14</v>
      </c>
      <c r="B40" s="32"/>
      <c r="C40" s="32"/>
      <c r="D40" s="33"/>
      <c r="E40" s="19"/>
      <c r="F40" s="34"/>
    </row>
    <row r="41" spans="1:12" ht="25.5" customHeight="1" x14ac:dyDescent="0.3">
      <c r="A41" s="21" t="s">
        <v>55</v>
      </c>
      <c r="B41" s="21"/>
      <c r="C41" s="21"/>
      <c r="D41" s="22"/>
      <c r="E41" s="19"/>
      <c r="F41" s="34"/>
    </row>
    <row r="42" spans="1:12" ht="27.75" customHeight="1" x14ac:dyDescent="0.3">
      <c r="A42" s="21" t="s">
        <v>56</v>
      </c>
      <c r="B42" s="21"/>
      <c r="C42" s="21"/>
      <c r="D42" s="22"/>
      <c r="E42" s="19"/>
      <c r="F42" s="34"/>
    </row>
    <row r="43" spans="1:12" ht="39" customHeight="1" x14ac:dyDescent="0.3">
      <c r="A43" s="20" t="s">
        <v>57</v>
      </c>
      <c r="B43" s="21"/>
      <c r="C43" s="21"/>
      <c r="D43" s="22"/>
      <c r="E43" s="19"/>
      <c r="F43" s="34"/>
    </row>
    <row r="44" spans="1:12" ht="27.75" customHeight="1" x14ac:dyDescent="0.3">
      <c r="A44" s="21" t="s">
        <v>58</v>
      </c>
      <c r="B44" s="21"/>
      <c r="C44" s="21"/>
      <c r="D44" s="22"/>
      <c r="E44" s="23"/>
      <c r="F44" s="36"/>
    </row>
    <row r="45" spans="1:12" ht="55.2" x14ac:dyDescent="0.3">
      <c r="A45" s="24" t="s">
        <v>59</v>
      </c>
      <c r="B45" s="37" t="s">
        <v>60</v>
      </c>
      <c r="C45" s="13" t="s">
        <v>61</v>
      </c>
      <c r="D45" s="14"/>
      <c r="E45" s="27">
        <v>0.16</v>
      </c>
      <c r="F45" s="27">
        <v>2200</v>
      </c>
    </row>
    <row r="46" spans="1:12" x14ac:dyDescent="0.3">
      <c r="A46" s="38" t="s">
        <v>62</v>
      </c>
      <c r="B46" s="39"/>
      <c r="C46" s="39"/>
      <c r="D46" s="40"/>
      <c r="E46" s="41"/>
      <c r="F46" s="42">
        <f>F6+F11+F12+F13+F39+F45-0.02</f>
        <v>275354.86</v>
      </c>
      <c r="L46" s="43">
        <f>'[1]янв 2025'!F25+'[1]февр 2025'!F29+'[1]март 2025'!F25+'[1]апр 2025'!F27+'[1]май 2025'!F27+'[1]июнь 2025'!F25+'[1]июль  2025'!F28+'[1]авг 2025'!F24+'[1]сент 2025'!F26+'[1]окт 2025'!F24+'[1]нояб 2025'!F26+'[1]дек 2025'!F26</f>
        <v>275354.88</v>
      </c>
    </row>
    <row r="47" spans="1:12" x14ac:dyDescent="0.3">
      <c r="A47" s="44" t="s">
        <v>63</v>
      </c>
      <c r="B47" s="44"/>
      <c r="C47" s="44"/>
      <c r="D47" s="44"/>
      <c r="E47" s="44"/>
      <c r="F47" s="44"/>
    </row>
    <row r="48" spans="1:12" ht="110.4" x14ac:dyDescent="0.3">
      <c r="A48" s="6" t="s">
        <v>3</v>
      </c>
      <c r="B48" s="6" t="s">
        <v>4</v>
      </c>
      <c r="C48" s="45" t="s">
        <v>5</v>
      </c>
      <c r="D48" s="45" t="s">
        <v>64</v>
      </c>
      <c r="E48" s="6" t="s">
        <v>6</v>
      </c>
      <c r="F48" s="6" t="s">
        <v>7</v>
      </c>
    </row>
    <row r="49" spans="1:12" ht="100.8" x14ac:dyDescent="0.3">
      <c r="A49" s="46" t="s">
        <v>65</v>
      </c>
      <c r="B49" s="47" t="s">
        <v>66</v>
      </c>
      <c r="C49" s="45" t="s">
        <v>67</v>
      </c>
      <c r="D49" s="25">
        <v>2.25</v>
      </c>
      <c r="E49" s="48">
        <f>F49/D49</f>
        <v>4424.8888888888887</v>
      </c>
      <c r="F49" s="48">
        <v>9956</v>
      </c>
    </row>
    <row r="50" spans="1:12" ht="57.6" x14ac:dyDescent="0.3">
      <c r="A50" s="46" t="s">
        <v>68</v>
      </c>
      <c r="B50" s="47" t="s">
        <v>69</v>
      </c>
      <c r="C50" s="45" t="s">
        <v>70</v>
      </c>
      <c r="D50" s="25">
        <v>2</v>
      </c>
      <c r="E50" s="48">
        <f>F50/D50</f>
        <v>5682.5</v>
      </c>
      <c r="F50" s="48">
        <v>11365</v>
      </c>
    </row>
    <row r="51" spans="1:12" ht="28.8" x14ac:dyDescent="0.3">
      <c r="A51" s="49" t="s">
        <v>71</v>
      </c>
      <c r="B51" s="47" t="s">
        <v>69</v>
      </c>
      <c r="C51" s="45" t="s">
        <v>70</v>
      </c>
      <c r="D51" s="25">
        <v>7</v>
      </c>
      <c r="E51" s="48">
        <f>F51/D51</f>
        <v>1096.7142857142858</v>
      </c>
      <c r="F51" s="48">
        <v>7677</v>
      </c>
    </row>
    <row r="52" spans="1:12" ht="28.8" x14ac:dyDescent="0.3">
      <c r="A52" s="46" t="s">
        <v>72</v>
      </c>
      <c r="B52" s="47" t="s">
        <v>73</v>
      </c>
      <c r="C52" s="45" t="s">
        <v>70</v>
      </c>
      <c r="D52" s="25">
        <v>1</v>
      </c>
      <c r="E52" s="48">
        <f>F52/D52</f>
        <v>3983</v>
      </c>
      <c r="F52" s="48">
        <v>3983</v>
      </c>
    </row>
    <row r="53" spans="1:12" ht="28.8" x14ac:dyDescent="0.3">
      <c r="A53" s="49" t="s">
        <v>74</v>
      </c>
      <c r="B53" s="47" t="s">
        <v>73</v>
      </c>
      <c r="C53" s="45" t="s">
        <v>70</v>
      </c>
      <c r="D53" s="25">
        <v>1</v>
      </c>
      <c r="E53" s="48">
        <f>F53/D53</f>
        <v>3268</v>
      </c>
      <c r="F53" s="48">
        <v>3268</v>
      </c>
    </row>
    <row r="54" spans="1:12" x14ac:dyDescent="0.3">
      <c r="A54" s="50" t="s">
        <v>75</v>
      </c>
      <c r="B54" s="51"/>
      <c r="C54" s="51"/>
      <c r="D54" s="51"/>
      <c r="E54" s="52"/>
      <c r="F54" s="52">
        <f>F49+F50+F51+F52+F53</f>
        <v>36249</v>
      </c>
      <c r="L54" s="43">
        <f>'[1]янв 2025'!F32+'[1]авг 2025'!F31+'[1]окт 2025'!F31</f>
        <v>36249</v>
      </c>
    </row>
    <row r="55" spans="1:12" ht="30.75" customHeight="1" x14ac:dyDescent="0.3">
      <c r="A55" s="53" t="s">
        <v>76</v>
      </c>
      <c r="B55" s="53"/>
      <c r="C55" s="53"/>
      <c r="D55" s="53"/>
      <c r="E55" s="53"/>
      <c r="F55" s="53"/>
    </row>
    <row r="56" spans="1:12" ht="27.75" customHeight="1" x14ac:dyDescent="0.3">
      <c r="A56" s="54" t="s">
        <v>77</v>
      </c>
      <c r="B56" s="54"/>
      <c r="C56" s="54"/>
      <c r="D56" s="54"/>
      <c r="E56" s="54"/>
      <c r="F56" s="54"/>
    </row>
    <row r="57" spans="1:12" ht="28.5" customHeight="1" x14ac:dyDescent="0.3">
      <c r="A57" s="54" t="s">
        <v>78</v>
      </c>
      <c r="B57" s="54"/>
      <c r="C57" s="54"/>
      <c r="D57" s="54"/>
      <c r="E57" s="54"/>
      <c r="F57" s="54"/>
    </row>
    <row r="58" spans="1:12" ht="28.5" customHeight="1" x14ac:dyDescent="0.3">
      <c r="A58" s="55" t="s">
        <v>79</v>
      </c>
      <c r="B58" s="55"/>
      <c r="C58" s="55"/>
      <c r="D58" s="55"/>
      <c r="E58" s="55"/>
      <c r="F58" s="55"/>
    </row>
    <row r="59" spans="1:12" x14ac:dyDescent="0.3">
      <c r="A59" s="56" t="s">
        <v>80</v>
      </c>
      <c r="B59" s="56"/>
      <c r="C59" s="56"/>
      <c r="D59" s="56"/>
      <c r="E59" s="56"/>
      <c r="F59" s="56"/>
    </row>
    <row r="60" spans="1:12" x14ac:dyDescent="0.3">
      <c r="A60" s="57" t="s">
        <v>81</v>
      </c>
      <c r="B60" s="57"/>
      <c r="C60" s="57"/>
      <c r="D60" s="57"/>
      <c r="E60" s="57"/>
      <c r="F60" s="57"/>
    </row>
    <row r="61" spans="1:12" x14ac:dyDescent="0.3">
      <c r="A61" s="54" t="s">
        <v>82</v>
      </c>
      <c r="B61" s="54"/>
      <c r="C61" s="54"/>
      <c r="D61" s="54"/>
      <c r="E61" s="54"/>
      <c r="F61" s="54"/>
    </row>
    <row r="62" spans="1:12" ht="30" customHeight="1" x14ac:dyDescent="0.3">
      <c r="A62" s="54" t="s">
        <v>83</v>
      </c>
      <c r="B62" s="54"/>
      <c r="C62" s="54"/>
      <c r="D62" s="54"/>
      <c r="E62" s="54"/>
      <c r="F62" s="54"/>
    </row>
    <row r="63" spans="1:12" x14ac:dyDescent="0.3">
      <c r="A63" s="54" t="s">
        <v>84</v>
      </c>
      <c r="B63" s="54"/>
      <c r="C63" s="54"/>
      <c r="D63" s="54"/>
      <c r="E63" s="54"/>
      <c r="F63" s="54"/>
    </row>
    <row r="64" spans="1:12" x14ac:dyDescent="0.3">
      <c r="A64" s="54" t="s">
        <v>85</v>
      </c>
      <c r="B64" s="54"/>
      <c r="C64" s="54"/>
      <c r="D64" s="54"/>
      <c r="E64" s="54"/>
      <c r="F64" s="54"/>
    </row>
    <row r="65" spans="1:6" ht="29.25" customHeight="1" x14ac:dyDescent="0.3">
      <c r="A65" s="54" t="s">
        <v>86</v>
      </c>
      <c r="B65" s="54"/>
      <c r="C65" s="54"/>
      <c r="D65" s="54"/>
      <c r="E65" s="54"/>
      <c r="F65" s="54"/>
    </row>
    <row r="66" spans="1:6" x14ac:dyDescent="0.3">
      <c r="A66" s="58"/>
      <c r="B66" s="58"/>
      <c r="C66" s="58"/>
      <c r="D66" s="58"/>
      <c r="E66" s="58"/>
      <c r="F66" s="58"/>
    </row>
    <row r="67" spans="1:6" x14ac:dyDescent="0.3">
      <c r="A67" s="59" t="s">
        <v>87</v>
      </c>
      <c r="B67" s="59"/>
      <c r="C67" s="59"/>
      <c r="D67" s="59"/>
      <c r="E67" s="59"/>
      <c r="F67" s="59"/>
    </row>
    <row r="68" spans="1:6" x14ac:dyDescent="0.3">
      <c r="A68" s="59" t="s">
        <v>88</v>
      </c>
      <c r="B68" s="59"/>
      <c r="C68" s="59"/>
      <c r="D68" s="59"/>
      <c r="E68" s="59"/>
      <c r="F68" s="59"/>
    </row>
    <row r="69" spans="1:6" x14ac:dyDescent="0.3">
      <c r="A69" s="60"/>
      <c r="B69" s="60"/>
      <c r="C69" s="60"/>
      <c r="D69" s="60"/>
      <c r="E69" s="60"/>
      <c r="F69" s="60"/>
    </row>
    <row r="70" spans="1:6" x14ac:dyDescent="0.3">
      <c r="A70" s="61" t="s">
        <v>89</v>
      </c>
      <c r="B70" s="61"/>
      <c r="C70" s="61"/>
      <c r="D70" s="61"/>
      <c r="E70" s="61"/>
      <c r="F70" s="61"/>
    </row>
    <row r="71" spans="1:6" x14ac:dyDescent="0.3">
      <c r="A71" s="60"/>
      <c r="B71" s="60"/>
      <c r="C71" s="60"/>
      <c r="D71" s="60"/>
      <c r="E71" s="60"/>
      <c r="F71" s="60"/>
    </row>
    <row r="72" spans="1:6" x14ac:dyDescent="0.3">
      <c r="A72" s="61" t="s">
        <v>90</v>
      </c>
      <c r="B72" s="61"/>
      <c r="C72" s="61"/>
      <c r="D72" s="61"/>
      <c r="E72" s="61"/>
      <c r="F72" s="61"/>
    </row>
    <row r="73" spans="1:6" x14ac:dyDescent="0.3">
      <c r="A73" s="61" t="s">
        <v>91</v>
      </c>
      <c r="B73" s="61"/>
      <c r="C73" s="61"/>
      <c r="D73" s="61"/>
      <c r="E73" s="61"/>
      <c r="F73" s="61"/>
    </row>
    <row r="75" spans="1:6" x14ac:dyDescent="0.3">
      <c r="A75" s="60"/>
    </row>
    <row r="77" spans="1:6" x14ac:dyDescent="0.3">
      <c r="A77" s="60"/>
    </row>
  </sheetData>
  <mergeCells count="68">
    <mergeCell ref="A65:F65"/>
    <mergeCell ref="A67:F67"/>
    <mergeCell ref="A68:F68"/>
    <mergeCell ref="A70:F70"/>
    <mergeCell ref="A72:F72"/>
    <mergeCell ref="A73:F73"/>
    <mergeCell ref="A59:F59"/>
    <mergeCell ref="A60:F60"/>
    <mergeCell ref="A61:F61"/>
    <mergeCell ref="A62:F62"/>
    <mergeCell ref="A63:F63"/>
    <mergeCell ref="A64:F64"/>
    <mergeCell ref="C45:D45"/>
    <mergeCell ref="A47:F47"/>
    <mergeCell ref="A55:F55"/>
    <mergeCell ref="A56:F56"/>
    <mergeCell ref="A57:F57"/>
    <mergeCell ref="A58:F58"/>
    <mergeCell ref="C39:D39"/>
    <mergeCell ref="E39:E44"/>
    <mergeCell ref="F39:F44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F13:F38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9:D9"/>
    <mergeCell ref="A10:D10"/>
    <mergeCell ref="C11:D11"/>
    <mergeCell ref="C12:D12"/>
    <mergeCell ref="C13:D13"/>
    <mergeCell ref="E13:E38"/>
    <mergeCell ref="A23:D23"/>
    <mergeCell ref="A24:D24"/>
    <mergeCell ref="A25:D25"/>
    <mergeCell ref="A26:D26"/>
    <mergeCell ref="A1:I1"/>
    <mergeCell ref="A2:I2"/>
    <mergeCell ref="A3:F3"/>
    <mergeCell ref="C4:D4"/>
    <mergeCell ref="A5:F5"/>
    <mergeCell ref="C6:D6"/>
    <mergeCell ref="E6:E10"/>
    <mergeCell ref="F6:F10"/>
    <mergeCell ref="A7:D7"/>
    <mergeCell ref="A8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2026-02-25T13:34:14Z</dcterms:created>
  <dcterms:modified xsi:type="dcterms:W3CDTF">2026-02-25T13:36:24Z</dcterms:modified>
</cp:coreProperties>
</file>