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48" windowWidth="22308" windowHeight="9000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C37" i="1" s="1"/>
  <c r="I34" i="1"/>
  <c r="H34" i="1"/>
  <c r="I33" i="1"/>
  <c r="H33" i="1"/>
  <c r="I32" i="1"/>
  <c r="H32" i="1"/>
  <c r="I31" i="1"/>
  <c r="I36" i="1" s="1"/>
  <c r="H31" i="1"/>
  <c r="H36" i="1" s="1"/>
  <c r="G29" i="1"/>
  <c r="F29" i="1"/>
  <c r="E29" i="1"/>
  <c r="D29" i="1"/>
  <c r="C29" i="1"/>
  <c r="H28" i="1"/>
  <c r="I27" i="1"/>
  <c r="I29" i="1" s="1"/>
  <c r="H27" i="1"/>
  <c r="H29" i="1" s="1"/>
  <c r="F25" i="1"/>
  <c r="D25" i="1"/>
  <c r="C25" i="1"/>
  <c r="G21" i="1"/>
  <c r="G25" i="1" s="1"/>
  <c r="E21" i="1"/>
  <c r="I19" i="1"/>
  <c r="H19" i="1"/>
  <c r="I17" i="1"/>
  <c r="H17" i="1"/>
  <c r="I15" i="1"/>
  <c r="H15" i="1"/>
  <c r="I13" i="1"/>
  <c r="H13" i="1"/>
  <c r="I11" i="1"/>
  <c r="H11" i="1"/>
  <c r="I9" i="1"/>
  <c r="H9" i="1"/>
  <c r="I21" i="1" l="1"/>
  <c r="D37" i="1"/>
  <c r="F37" i="1"/>
  <c r="I25" i="1"/>
  <c r="I37" i="1" s="1"/>
  <c r="G37" i="1"/>
  <c r="H21" i="1"/>
  <c r="E25" i="1"/>
  <c r="E37" i="1" s="1"/>
  <c r="H25" i="1" l="1"/>
  <c r="H37" i="1" s="1"/>
</calcChain>
</file>

<file path=xl/sharedStrings.xml><?xml version="1.0" encoding="utf-8"?>
<sst xmlns="http://schemas.openxmlformats.org/spreadsheetml/2006/main" count="34" uniqueCount="32">
  <si>
    <t>УТВЕРЖДАЮ</t>
  </si>
  <si>
    <t>Директор ООО УК "Эталон" _____________________Э.В. Цыганова</t>
  </si>
  <si>
    <t>Информация о состоянии лицевого счета  д.№ 11  по ул.Лесная пгт.Хелюля г.Сортавала</t>
  </si>
  <si>
    <t>за период 01.01.2023-31.12.2023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</si>
  <si>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</si>
  <si>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</si>
  <si>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</si>
  <si>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</si>
  <si>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</si>
  <si>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</si>
  <si>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</si>
  <si>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</si>
  <si>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</si>
  <si>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- 1116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</si>
  <si>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</si>
  <si>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</si>
  <si>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</si>
  <si>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</si>
  <si>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</si>
  <si>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</si>
  <si>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Капитальный ремонт (ФКР) всего</t>
  </si>
  <si>
    <t>в т.ч. Население</t>
  </si>
  <si>
    <t>Администрация</t>
  </si>
  <si>
    <t>Банковские платежи (комиссии, проценты)</t>
  </si>
  <si>
    <t>Итого</t>
  </si>
  <si>
    <t>Капитальный ремонт</t>
  </si>
  <si>
    <t>Банковские услуги (%% и расходы)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</si>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</sst>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9"/>
      <color rgb="FF0000FF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right" wrapText="1"/>
    </xf>
    <xf numFmtId="0" fontId="6" fillId="0" borderId="0" xfId="1" applyFont="1" applyAlignment="1">
      <alignment horizontal="right" wrapText="1"/>
    </xf>
    <xf numFmtId="3" fontId="10" fillId="0" borderId="11" xfId="1" applyNumberFormat="1" applyFont="1" applyBorder="1" applyAlignment="1">
      <alignment horizontal="center"/>
    </xf>
    <xf numFmtId="3" fontId="10" fillId="2" borderId="10" xfId="1" applyNumberFormat="1" applyFont="1" applyFill="1" applyBorder="1" applyAlignment="1">
      <alignment horizontal="center"/>
    </xf>
    <xf numFmtId="1" fontId="10" fillId="0" borderId="11" xfId="1" applyNumberFormat="1" applyFont="1" applyBorder="1" applyAlignment="1">
      <alignment horizontal="center"/>
    </xf>
    <xf numFmtId="1" fontId="10" fillId="2" borderId="11" xfId="1" applyNumberFormat="1" applyFont="1" applyFill="1" applyBorder="1" applyAlignment="1">
      <alignment horizontal="center"/>
    </xf>
    <xf numFmtId="3" fontId="10" fillId="0" borderId="10" xfId="1" applyNumberFormat="1" applyFont="1" applyBorder="1" applyAlignment="1">
      <alignment horizontal="center"/>
    </xf>
    <xf numFmtId="2" fontId="10" fillId="0" borderId="0" xfId="1" applyNumberFormat="1" applyFont="1"/>
    <xf numFmtId="0" fontId="10" fillId="0" borderId="0" xfId="1" applyFont="1" applyFill="1" applyBorder="1" applyAlignment="1">
      <alignment horizontal="center" wrapText="1"/>
    </xf>
    <xf numFmtId="3" fontId="10" fillId="0" borderId="14" xfId="1" applyNumberFormat="1" applyFont="1" applyBorder="1" applyAlignment="1">
      <alignment horizontal="center"/>
    </xf>
    <xf numFmtId="3" fontId="10" fillId="2" borderId="15" xfId="1" applyNumberFormat="1" applyFont="1" applyFill="1" applyBorder="1" applyAlignment="1">
      <alignment horizontal="center"/>
    </xf>
    <xf numFmtId="1" fontId="10" fillId="0" borderId="14" xfId="1" applyNumberFormat="1" applyFont="1" applyBorder="1" applyAlignment="1">
      <alignment horizontal="center"/>
    </xf>
    <xf numFmtId="3" fontId="10" fillId="0" borderId="15" xfId="1" applyNumberFormat="1" applyFont="1" applyBorder="1" applyAlignment="1">
      <alignment horizontal="center"/>
    </xf>
    <xf numFmtId="0" fontId="10" fillId="0" borderId="0" xfId="1" applyFont="1"/>
    <xf numFmtId="3" fontId="6" fillId="0" borderId="14" xfId="1" applyNumberFormat="1" applyFont="1" applyBorder="1" applyAlignment="1">
      <alignment horizontal="center"/>
    </xf>
    <xf numFmtId="3" fontId="6" fillId="2" borderId="15" xfId="1" applyNumberFormat="1" applyFont="1" applyFill="1" applyBorder="1" applyAlignment="1">
      <alignment horizontal="center"/>
    </xf>
    <xf numFmtId="1" fontId="6" fillId="0" borderId="14" xfId="1" applyNumberFormat="1" applyFont="1" applyBorder="1" applyAlignment="1">
      <alignment horizontal="center"/>
    </xf>
    <xf numFmtId="3" fontId="6" fillId="0" borderId="15" xfId="1" applyNumberFormat="1" applyFont="1" applyBorder="1" applyAlignment="1">
      <alignment horizontal="center"/>
    </xf>
    <xf numFmtId="4" fontId="10" fillId="0" borderId="15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 vertical="center"/>
    </xf>
    <xf numFmtId="3" fontId="10" fillId="0" borderId="10" xfId="1" applyNumberFormat="1" applyFont="1" applyBorder="1" applyAlignment="1">
      <alignment horizontal="center" vertical="center"/>
    </xf>
    <xf numFmtId="1" fontId="10" fillId="0" borderId="11" xfId="1" applyNumberFormat="1" applyFont="1" applyBorder="1" applyAlignment="1">
      <alignment horizontal="center" vertical="center"/>
    </xf>
    <xf numFmtId="2" fontId="6" fillId="0" borderId="0" xfId="1" applyNumberFormat="1" applyFont="1" applyFill="1" applyBorder="1"/>
    <xf numFmtId="3" fontId="10" fillId="3" borderId="14" xfId="1" applyNumberFormat="1" applyFont="1" applyFill="1" applyBorder="1" applyAlignment="1">
      <alignment horizontal="center"/>
    </xf>
    <xf numFmtId="3" fontId="10" fillId="3" borderId="15" xfId="1" applyNumberFormat="1" applyFont="1" applyFill="1" applyBorder="1" applyAlignment="1">
      <alignment horizontal="center"/>
    </xf>
    <xf numFmtId="1" fontId="10" fillId="3" borderId="14" xfId="1" applyNumberFormat="1" applyFont="1" applyFill="1" applyBorder="1" applyAlignment="1">
      <alignment horizontal="center"/>
    </xf>
    <xf numFmtId="3" fontId="1" fillId="0" borderId="0" xfId="1" applyNumberFormat="1"/>
    <xf numFmtId="3" fontId="6" fillId="0" borderId="25" xfId="1" applyNumberFormat="1" applyFont="1" applyBorder="1" applyAlignment="1">
      <alignment horizontal="center"/>
    </xf>
    <xf numFmtId="3" fontId="6" fillId="0" borderId="26" xfId="1" applyNumberFormat="1" applyFont="1" applyBorder="1" applyAlignment="1">
      <alignment horizontal="center"/>
    </xf>
    <xf numFmtId="1" fontId="10" fillId="0" borderId="25" xfId="1" applyNumberFormat="1" applyFont="1" applyBorder="1" applyAlignment="1">
      <alignment horizontal="center" vertical="center"/>
    </xf>
    <xf numFmtId="3" fontId="10" fillId="0" borderId="25" xfId="1" applyNumberFormat="1" applyFont="1" applyBorder="1" applyAlignment="1">
      <alignment horizontal="center" vertical="center"/>
    </xf>
    <xf numFmtId="3" fontId="3" fillId="4" borderId="9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27" xfId="1" applyNumberFormat="1" applyFont="1" applyFill="1" applyBorder="1" applyAlignment="1">
      <alignment horizontal="center"/>
    </xf>
    <xf numFmtId="3" fontId="10" fillId="0" borderId="30" xfId="1" applyNumberFormat="1" applyFont="1" applyBorder="1" applyAlignment="1">
      <alignment horizontal="center"/>
    </xf>
    <xf numFmtId="1" fontId="10" fillId="0" borderId="30" xfId="1" applyNumberFormat="1" applyFont="1" applyBorder="1" applyAlignment="1">
      <alignment horizontal="center"/>
    </xf>
    <xf numFmtId="3" fontId="10" fillId="0" borderId="28" xfId="1" applyNumberFormat="1" applyFont="1" applyBorder="1" applyAlignment="1">
      <alignment horizontal="center"/>
    </xf>
    <xf numFmtId="3" fontId="10" fillId="0" borderId="31" xfId="1" applyNumberFormat="1" applyFont="1" applyBorder="1" applyAlignment="1">
      <alignment horizontal="center"/>
    </xf>
    <xf numFmtId="3" fontId="3" fillId="4" borderId="30" xfId="1" applyNumberFormat="1" applyFont="1" applyFill="1" applyBorder="1" applyAlignment="1">
      <alignment horizontal="center"/>
    </xf>
    <xf numFmtId="3" fontId="10" fillId="0" borderId="2" xfId="1" applyNumberFormat="1" applyFont="1" applyBorder="1" applyAlignment="1">
      <alignment horizontal="center"/>
    </xf>
    <xf numFmtId="3" fontId="10" fillId="2" borderId="33" xfId="1" applyNumberFormat="1" applyFont="1" applyFill="1" applyBorder="1" applyAlignment="1">
      <alignment horizontal="center"/>
    </xf>
    <xf numFmtId="3" fontId="10" fillId="0" borderId="33" xfId="1" applyNumberFormat="1" applyFont="1" applyBorder="1" applyAlignment="1">
      <alignment horizontal="center"/>
    </xf>
    <xf numFmtId="3" fontId="10" fillId="2" borderId="30" xfId="1" applyNumberFormat="1" applyFont="1" applyFill="1" applyBorder="1" applyAlignment="1">
      <alignment horizontal="center"/>
    </xf>
    <xf numFmtId="3" fontId="10" fillId="0" borderId="35" xfId="1" applyNumberFormat="1" applyFont="1" applyBorder="1" applyAlignment="1">
      <alignment horizontal="center"/>
    </xf>
    <xf numFmtId="3" fontId="6" fillId="0" borderId="37" xfId="1" applyNumberFormat="1" applyFont="1" applyBorder="1" applyAlignment="1">
      <alignment horizontal="center"/>
    </xf>
    <xf numFmtId="3" fontId="10" fillId="0" borderId="37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3" fillId="4" borderId="40" xfId="1" applyNumberFormat="1" applyFont="1" applyFill="1" applyBorder="1" applyAlignment="1">
      <alignment horizontal="center"/>
    </xf>
    <xf numFmtId="3" fontId="0" fillId="0" borderId="0" xfId="0" applyNumberFormat="1"/>
    <xf numFmtId="0" fontId="13" fillId="0" borderId="0" xfId="1" applyFont="1"/>
    <xf numFmtId="0" fontId="14" fillId="0" borderId="0" xfId="0" applyFont="1"/>
    <xf numFmtId="0" fontId="10" fillId="2" borderId="30" xfId="1" applyFont="1" applyFill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3" fillId="4" borderId="9" xfId="1" applyFont="1" applyFill="1" applyBorder="1" applyAlignment="1">
      <alignment horizontal="left"/>
    </xf>
    <xf numFmtId="0" fontId="3" fillId="4" borderId="10" xfId="1" applyFont="1" applyFill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27" xfId="1" applyFont="1" applyBorder="1" applyAlignment="1"/>
    <xf numFmtId="0" fontId="10" fillId="0" borderId="34" xfId="1" applyFont="1" applyBorder="1" applyAlignment="1">
      <alignment horizontal="left"/>
    </xf>
    <xf numFmtId="0" fontId="10" fillId="0" borderId="30" xfId="1" applyFont="1" applyBorder="1" applyAlignment="1">
      <alignment horizontal="left"/>
    </xf>
    <xf numFmtId="0" fontId="6" fillId="0" borderId="36" xfId="1" applyFont="1" applyBorder="1" applyAlignment="1">
      <alignment horizontal="left"/>
    </xf>
    <xf numFmtId="0" fontId="6" fillId="0" borderId="37" xfId="1" applyFont="1" applyBorder="1" applyAlignment="1">
      <alignment horizontal="left"/>
    </xf>
    <xf numFmtId="0" fontId="3" fillId="4" borderId="39" xfId="1" applyFont="1" applyFill="1" applyBorder="1" applyAlignment="1">
      <alignment horizontal="center"/>
    </xf>
    <xf numFmtId="0" fontId="3" fillId="4" borderId="40" xfId="1" applyFont="1" applyFill="1" applyBorder="1" applyAlignment="1">
      <alignment horizontal="center"/>
    </xf>
    <xf numFmtId="0" fontId="10" fillId="2" borderId="41" xfId="1" applyFont="1" applyFill="1" applyBorder="1" applyAlignment="1">
      <alignment horizontal="center" wrapText="1"/>
    </xf>
    <xf numFmtId="0" fontId="10" fillId="2" borderId="42" xfId="1" applyFont="1" applyFill="1" applyBorder="1" applyAlignment="1">
      <alignment horizontal="center" wrapText="1"/>
    </xf>
    <xf numFmtId="0" fontId="10" fillId="0" borderId="28" xfId="1" applyFont="1" applyBorder="1" applyAlignment="1">
      <alignment horizontal="left" wrapText="1"/>
    </xf>
    <xf numFmtId="0" fontId="10" fillId="0" borderId="29" xfId="1" applyFont="1" applyBorder="1" applyAlignment="1">
      <alignment horizontal="left" wrapText="1"/>
    </xf>
    <xf numFmtId="0" fontId="3" fillId="4" borderId="30" xfId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10" fillId="0" borderId="32" xfId="1" applyFont="1" applyBorder="1" applyAlignment="1">
      <alignment horizontal="left" wrapText="1"/>
    </xf>
    <xf numFmtId="0" fontId="10" fillId="0" borderId="33" xfId="1" applyFont="1" applyBorder="1" applyAlignment="1">
      <alignment horizontal="left" wrapText="1"/>
    </xf>
    <xf numFmtId="0" fontId="10" fillId="0" borderId="34" xfId="1" applyFont="1" applyBorder="1" applyAlignment="1">
      <alignment horizontal="left" wrapText="1"/>
    </xf>
    <xf numFmtId="0" fontId="10" fillId="0" borderId="30" xfId="1" applyFont="1" applyBorder="1" applyAlignment="1">
      <alignment horizontal="left" wrapText="1"/>
    </xf>
    <xf numFmtId="0" fontId="10" fillId="0" borderId="18" xfId="1" applyFont="1" applyBorder="1" applyAlignment="1">
      <alignment horizontal="left"/>
    </xf>
    <xf numFmtId="0" fontId="10" fillId="0" borderId="15" xfId="1" applyFont="1" applyBorder="1" applyAlignment="1">
      <alignment horizontal="left"/>
    </xf>
    <xf numFmtId="0" fontId="10" fillId="0" borderId="16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2" fontId="11" fillId="3" borderId="19" xfId="1" applyNumberFormat="1" applyFont="1" applyFill="1" applyBorder="1" applyAlignment="1">
      <alignment horizontal="left" wrapText="1"/>
    </xf>
    <xf numFmtId="2" fontId="12" fillId="3" borderId="20" xfId="0" applyNumberFormat="1" applyFont="1" applyFill="1" applyBorder="1" applyAlignment="1">
      <alignment horizontal="left" wrapText="1"/>
    </xf>
    <xf numFmtId="2" fontId="11" fillId="3" borderId="21" xfId="1" applyNumberFormat="1" applyFont="1" applyFill="1" applyBorder="1" applyAlignment="1">
      <alignment horizontal="center" wrapText="1"/>
    </xf>
    <xf numFmtId="2" fontId="11" fillId="3" borderId="22" xfId="1" applyNumberFormat="1" applyFont="1" applyFill="1" applyBorder="1" applyAlignment="1">
      <alignment horizontal="center" wrapText="1"/>
    </xf>
    <xf numFmtId="0" fontId="11" fillId="0" borderId="23" xfId="1" applyFont="1" applyBorder="1" applyAlignment="1">
      <alignment horizontal="left" wrapText="1"/>
    </xf>
    <xf numFmtId="0" fontId="11" fillId="0" borderId="24" xfId="1" applyFont="1" applyBorder="1" applyAlignment="1">
      <alignment horizontal="left" wrapText="1"/>
    </xf>
    <xf numFmtId="0" fontId="3" fillId="4" borderId="16" xfId="1" applyFont="1" applyFill="1" applyBorder="1" applyAlignment="1">
      <alignment horizontal="center" wrapText="1"/>
    </xf>
    <xf numFmtId="0" fontId="3" fillId="4" borderId="17" xfId="1" applyFont="1" applyFill="1" applyBorder="1" applyAlignment="1">
      <alignment horizontal="center" wrapText="1"/>
    </xf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left"/>
    </xf>
    <xf numFmtId="0" fontId="10" fillId="0" borderId="13" xfId="1" applyFont="1" applyBorder="1" applyAlignment="1">
      <alignment horizontal="left"/>
    </xf>
    <xf numFmtId="0" fontId="10" fillId="0" borderId="16" xfId="1" applyFont="1" applyBorder="1" applyAlignment="1">
      <alignment horizontal="left"/>
    </xf>
    <xf numFmtId="0" fontId="10" fillId="0" borderId="17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F51" sqref="F51"/>
    </sheetView>
  </sheetViews>
  <sheetFormatPr defaultRowHeight="14.4" x14ac:dyDescent="0.3"/>
  <cols>
    <col min="2" max="2" width="8.88671875" customWidth="1"/>
    <col min="3" max="3" width="15" customWidth="1"/>
    <col min="4" max="4" width="14.109375" customWidth="1"/>
    <col min="5" max="5" width="16.5546875" customWidth="1"/>
    <col min="6" max="6" width="18.5546875" customWidth="1"/>
    <col min="7" max="7" width="15.109375" customWidth="1"/>
    <col min="8" max="8" width="16.5546875" customWidth="1"/>
    <col min="9" max="9" width="17.6640625" customWidth="1"/>
  </cols>
  <sheetData>
    <row r="1" spans="1:14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  <c r="M2" s="1"/>
      <c r="N2" s="1"/>
    </row>
    <row r="3" spans="1:14" x14ac:dyDescent="0.3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"/>
      <c r="K3" s="1"/>
      <c r="L3" s="1"/>
      <c r="M3" s="1"/>
      <c r="N3" s="1"/>
    </row>
    <row r="4" spans="1:14" x14ac:dyDescent="0.3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"/>
      <c r="K4" s="1"/>
      <c r="L4" s="1"/>
      <c r="M4" s="1"/>
      <c r="N4" s="1"/>
    </row>
    <row r="5" spans="1:14" ht="15" thickBot="1" x14ac:dyDescent="0.35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"/>
      <c r="K5" s="1"/>
      <c r="L5" s="1"/>
      <c r="M5" s="1"/>
      <c r="N5" s="1"/>
    </row>
    <row r="6" spans="1:14" ht="48.6" thickBot="1" x14ac:dyDescent="0.35">
      <c r="A6" s="114" t="s">
        <v>5</v>
      </c>
      <c r="B6" s="115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5" t="s">
        <v>12</v>
      </c>
      <c r="J6" s="1"/>
      <c r="K6" s="116"/>
      <c r="L6" s="116"/>
      <c r="M6" s="1"/>
      <c r="N6" s="1"/>
    </row>
    <row r="7" spans="1:14" x14ac:dyDescent="0.3">
      <c r="A7" s="117">
        <v>1</v>
      </c>
      <c r="B7" s="118"/>
      <c r="C7" s="6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8">
        <v>8</v>
      </c>
      <c r="J7" s="9"/>
      <c r="K7" s="10"/>
      <c r="L7" s="11"/>
      <c r="M7" s="1"/>
      <c r="N7" s="1"/>
    </row>
    <row r="8" spans="1:14" ht="15" thickBot="1" x14ac:dyDescent="0.35">
      <c r="A8" s="106" t="s">
        <v>13</v>
      </c>
      <c r="B8" s="107"/>
      <c r="C8" s="107"/>
      <c r="D8" s="107"/>
      <c r="E8" s="107"/>
      <c r="F8" s="107"/>
      <c r="G8" s="107"/>
      <c r="H8" s="107"/>
      <c r="I8" s="108"/>
      <c r="J8" s="9"/>
      <c r="K8" s="10"/>
      <c r="L8" s="11"/>
      <c r="M8" s="1"/>
      <c r="N8" s="1"/>
    </row>
    <row r="9" spans="1:14" ht="15" thickBot="1" x14ac:dyDescent="0.35">
      <c r="A9" s="104" t="s">
        <v>14</v>
      </c>
      <c r="B9" s="105"/>
      <c r="C9" s="12">
        <v>-993.22000000003027</v>
      </c>
      <c r="D9" s="13">
        <v>36212.619999999995</v>
      </c>
      <c r="E9" s="14">
        <v>159608.53</v>
      </c>
      <c r="F9" s="15">
        <v>159608.53</v>
      </c>
      <c r="G9" s="12">
        <v>149355.69</v>
      </c>
      <c r="H9" s="12">
        <f>C9+E9-F9</f>
        <v>-993.22000000003027</v>
      </c>
      <c r="I9" s="16">
        <f>D9+E9-G9</f>
        <v>46465.459999999992</v>
      </c>
      <c r="J9" s="17"/>
      <c r="K9" s="18"/>
      <c r="L9" s="18"/>
      <c r="M9" s="18"/>
      <c r="N9" s="18"/>
    </row>
    <row r="10" spans="1:14" ht="15" thickBot="1" x14ac:dyDescent="0.35">
      <c r="A10" s="109"/>
      <c r="B10" s="110"/>
      <c r="C10" s="19"/>
      <c r="D10" s="20"/>
      <c r="E10" s="21"/>
      <c r="F10" s="21"/>
      <c r="G10" s="19"/>
      <c r="H10" s="19"/>
      <c r="I10" s="22"/>
      <c r="J10" s="17"/>
      <c r="K10" s="18"/>
      <c r="L10" s="18"/>
      <c r="M10" s="18"/>
      <c r="N10" s="18"/>
    </row>
    <row r="11" spans="1:14" ht="15" thickBot="1" x14ac:dyDescent="0.35">
      <c r="A11" s="111" t="s">
        <v>15</v>
      </c>
      <c r="B11" s="112"/>
      <c r="C11" s="12">
        <v>-15641.330000000016</v>
      </c>
      <c r="D11" s="13">
        <v>37375.949999999983</v>
      </c>
      <c r="E11" s="14">
        <v>186952.44</v>
      </c>
      <c r="F11" s="14">
        <v>41932</v>
      </c>
      <c r="G11" s="12">
        <v>173549.68</v>
      </c>
      <c r="H11" s="12">
        <f>C11+E11-F11</f>
        <v>129379.10999999999</v>
      </c>
      <c r="I11" s="16">
        <f>D11+E11-G11</f>
        <v>50778.709999999992</v>
      </c>
      <c r="J11" s="17"/>
      <c r="K11" s="23"/>
      <c r="L11" s="23"/>
      <c r="M11" s="23"/>
      <c r="N11" s="23"/>
    </row>
    <row r="12" spans="1:14" ht="15" thickBot="1" x14ac:dyDescent="0.35">
      <c r="A12" s="102"/>
      <c r="B12" s="103"/>
      <c r="C12" s="24"/>
      <c r="D12" s="25"/>
      <c r="E12" s="26"/>
      <c r="F12" s="26"/>
      <c r="G12" s="24"/>
      <c r="H12" s="24"/>
      <c r="I12" s="27"/>
      <c r="J12" s="1"/>
      <c r="K12" s="1"/>
      <c r="L12" s="1"/>
      <c r="M12" s="1"/>
      <c r="N12" s="1"/>
    </row>
    <row r="13" spans="1:14" ht="15" thickBot="1" x14ac:dyDescent="0.35">
      <c r="A13" s="104" t="s">
        <v>16</v>
      </c>
      <c r="B13" s="105"/>
      <c r="C13" s="12">
        <v>0</v>
      </c>
      <c r="D13" s="13">
        <v>7373.4200000000019</v>
      </c>
      <c r="E13" s="14">
        <v>32977.919999999998</v>
      </c>
      <c r="F13" s="14">
        <v>32977.919999999998</v>
      </c>
      <c r="G13" s="12">
        <v>30603.83</v>
      </c>
      <c r="H13" s="12">
        <f>C13+E13-F13</f>
        <v>0</v>
      </c>
      <c r="I13" s="16">
        <f>D13+E13-G13</f>
        <v>9747.5099999999948</v>
      </c>
      <c r="J13" s="1"/>
      <c r="K13" s="1"/>
      <c r="L13" s="1"/>
      <c r="M13" s="1"/>
      <c r="N13" s="1"/>
    </row>
    <row r="14" spans="1:14" ht="15" thickBot="1" x14ac:dyDescent="0.35">
      <c r="A14" s="102"/>
      <c r="B14" s="103"/>
      <c r="C14" s="24"/>
      <c r="D14" s="27"/>
      <c r="E14" s="26"/>
      <c r="F14" s="26"/>
      <c r="G14" s="24"/>
      <c r="H14" s="19"/>
      <c r="I14" s="28"/>
      <c r="J14" s="1"/>
      <c r="K14" s="1"/>
      <c r="L14" s="1"/>
      <c r="M14" s="1"/>
      <c r="N14" s="1"/>
    </row>
    <row r="15" spans="1:14" ht="15" thickBot="1" x14ac:dyDescent="0.35">
      <c r="A15" s="104" t="s">
        <v>17</v>
      </c>
      <c r="B15" s="105"/>
      <c r="C15" s="12">
        <v>0</v>
      </c>
      <c r="D15" s="16">
        <v>170.63999999999987</v>
      </c>
      <c r="E15" s="14">
        <v>1116.03</v>
      </c>
      <c r="F15" s="14">
        <v>1116.03</v>
      </c>
      <c r="G15" s="12">
        <v>1066.74</v>
      </c>
      <c r="H15" s="12">
        <f>C15+E15-F15</f>
        <v>0</v>
      </c>
      <c r="I15" s="16">
        <f>D15+E15-G15</f>
        <v>219.92999999999984</v>
      </c>
    </row>
    <row r="16" spans="1:14" ht="15" thickBot="1" x14ac:dyDescent="0.35">
      <c r="A16" s="90"/>
      <c r="B16" s="91"/>
      <c r="C16" s="19"/>
      <c r="D16" s="22"/>
      <c r="E16" s="21"/>
      <c r="F16" s="21"/>
      <c r="G16" s="19"/>
      <c r="H16" s="19"/>
      <c r="I16" s="22"/>
    </row>
    <row r="17" spans="1:14" ht="15" thickBot="1" x14ac:dyDescent="0.35">
      <c r="A17" s="104" t="s">
        <v>18</v>
      </c>
      <c r="B17" s="105"/>
      <c r="C17" s="12">
        <v>0</v>
      </c>
      <c r="D17" s="16">
        <v>217.40000000000009</v>
      </c>
      <c r="E17" s="14">
        <v>1484.39</v>
      </c>
      <c r="F17" s="14">
        <v>1484.39</v>
      </c>
      <c r="G17" s="12">
        <v>1418.89</v>
      </c>
      <c r="H17" s="12">
        <f>C17+E17-F17</f>
        <v>0</v>
      </c>
      <c r="I17" s="16">
        <f>D17+E17-G17</f>
        <v>282.90000000000009</v>
      </c>
    </row>
    <row r="18" spans="1:14" ht="15" thickBot="1" x14ac:dyDescent="0.35">
      <c r="A18" s="90"/>
      <c r="B18" s="91"/>
      <c r="C18" s="19"/>
      <c r="D18" s="22"/>
      <c r="E18" s="21"/>
      <c r="F18" s="21"/>
      <c r="G18" s="19"/>
      <c r="H18" s="19"/>
      <c r="I18" s="22"/>
    </row>
    <row r="19" spans="1:14" ht="15" thickBot="1" x14ac:dyDescent="0.35">
      <c r="A19" s="104" t="s">
        <v>19</v>
      </c>
      <c r="B19" s="105"/>
      <c r="C19" s="12">
        <v>0</v>
      </c>
      <c r="D19" s="16">
        <v>1739.4300000000003</v>
      </c>
      <c r="E19" s="14">
        <v>7131.25</v>
      </c>
      <c r="F19" s="14">
        <v>7131.25</v>
      </c>
      <c r="G19" s="12">
        <v>7525.68</v>
      </c>
      <c r="H19" s="12">
        <f>C19+E19-F19</f>
        <v>0</v>
      </c>
      <c r="I19" s="16">
        <f>D19+E19-G19</f>
        <v>1345</v>
      </c>
    </row>
    <row r="20" spans="1:14" ht="15" thickBot="1" x14ac:dyDescent="0.35">
      <c r="A20" s="90"/>
      <c r="B20" s="91"/>
      <c r="C20" s="19"/>
      <c r="D20" s="22"/>
      <c r="E20" s="21"/>
      <c r="F20" s="21"/>
      <c r="G20" s="19"/>
      <c r="H20" s="19"/>
      <c r="I20" s="22"/>
    </row>
    <row r="21" spans="1:14" ht="40.5" customHeight="1" thickBot="1" x14ac:dyDescent="0.35">
      <c r="A21" s="92" t="s">
        <v>20</v>
      </c>
      <c r="B21" s="93"/>
      <c r="C21" s="29">
        <v>502663.52</v>
      </c>
      <c r="D21" s="30">
        <v>24922.840000000011</v>
      </c>
      <c r="E21" s="31">
        <f>SUM(E22:E24)</f>
        <v>157235.15</v>
      </c>
      <c r="F21" s="31"/>
      <c r="G21" s="31">
        <f>SUM(G22:G24)</f>
        <v>153554.96</v>
      </c>
      <c r="H21" s="29">
        <f>C21+E21-F21</f>
        <v>659898.67000000004</v>
      </c>
      <c r="I21" s="30">
        <f>D21+E21-G21</f>
        <v>28603.03</v>
      </c>
      <c r="J21" s="32"/>
      <c r="K21" s="1"/>
      <c r="L21" s="1"/>
      <c r="M21" s="1"/>
      <c r="N21" s="1"/>
    </row>
    <row r="22" spans="1:14" ht="30" customHeight="1" x14ac:dyDescent="0.3">
      <c r="A22" s="94" t="s">
        <v>21</v>
      </c>
      <c r="B22" s="95"/>
      <c r="C22" s="33"/>
      <c r="D22" s="34"/>
      <c r="E22" s="35">
        <v>144264.95999999999</v>
      </c>
      <c r="F22" s="35"/>
      <c r="G22" s="33">
        <v>140584.76999999999</v>
      </c>
      <c r="H22" s="33"/>
      <c r="I22" s="34"/>
      <c r="J22" s="32"/>
      <c r="K22" s="36"/>
      <c r="L22" s="1"/>
      <c r="M22" s="1"/>
      <c r="N22" s="1"/>
    </row>
    <row r="23" spans="1:14" ht="30" customHeight="1" x14ac:dyDescent="0.3">
      <c r="A23" s="96" t="s">
        <v>22</v>
      </c>
      <c r="B23" s="97"/>
      <c r="C23" s="33"/>
      <c r="D23" s="34"/>
      <c r="E23" s="35">
        <v>5725.44</v>
      </c>
      <c r="F23" s="35"/>
      <c r="G23" s="33">
        <v>5725.44</v>
      </c>
      <c r="H23" s="33"/>
      <c r="I23" s="34"/>
      <c r="J23" s="32"/>
      <c r="K23" s="36"/>
      <c r="L23" s="1"/>
      <c r="M23" s="1"/>
      <c r="N23" s="1"/>
    </row>
    <row r="24" spans="1:14" ht="38.25" customHeight="1" thickBot="1" x14ac:dyDescent="0.35">
      <c r="A24" s="98" t="s">
        <v>23</v>
      </c>
      <c r="B24" s="99"/>
      <c r="C24" s="37"/>
      <c r="D24" s="38"/>
      <c r="E24" s="39">
        <v>7244.75</v>
      </c>
      <c r="F24" s="39"/>
      <c r="G24" s="40">
        <v>7244.75</v>
      </c>
      <c r="H24" s="37"/>
      <c r="I24" s="38"/>
      <c r="J24" s="1"/>
      <c r="M24" s="1"/>
      <c r="N24" s="1"/>
    </row>
    <row r="25" spans="1:14" ht="15" thickBot="1" x14ac:dyDescent="0.35">
      <c r="A25" s="100" t="s">
        <v>24</v>
      </c>
      <c r="B25" s="101"/>
      <c r="C25" s="41">
        <f>C9+C11+C13+C15+C17+C19+C21</f>
        <v>486028.97</v>
      </c>
      <c r="D25" s="41">
        <f t="shared" ref="D25:I25" si="0">D9+D11+D13+D15+D17+D19+D21</f>
        <v>108012.29999999997</v>
      </c>
      <c r="E25" s="41">
        <f t="shared" si="0"/>
        <v>546505.71</v>
      </c>
      <c r="F25" s="41">
        <f t="shared" si="0"/>
        <v>244250.12000000002</v>
      </c>
      <c r="G25" s="41">
        <f t="shared" si="0"/>
        <v>517075.47</v>
      </c>
      <c r="H25" s="41">
        <f>H9+H11+H13+H15+H17+H19+H21</f>
        <v>788284.56</v>
      </c>
      <c r="I25" s="41">
        <f t="shared" si="0"/>
        <v>137442.53999999998</v>
      </c>
      <c r="J25" s="1"/>
      <c r="M25" s="1"/>
      <c r="N25" s="1"/>
    </row>
    <row r="26" spans="1:14" ht="15" hidden="1" thickBot="1" x14ac:dyDescent="0.35">
      <c r="A26" s="42"/>
      <c r="B26" s="43"/>
      <c r="C26" s="44"/>
      <c r="D26" s="44"/>
      <c r="E26" s="44"/>
      <c r="F26" s="44"/>
      <c r="G26" s="44"/>
      <c r="H26" s="44"/>
      <c r="I26" s="45"/>
      <c r="J26" s="1"/>
      <c r="K26" s="1"/>
      <c r="L26" s="1"/>
      <c r="M26" s="1"/>
      <c r="N26" s="1"/>
    </row>
    <row r="27" spans="1:14" ht="27.75" hidden="1" customHeight="1" x14ac:dyDescent="0.3">
      <c r="A27" s="79" t="s">
        <v>25</v>
      </c>
      <c r="B27" s="80"/>
      <c r="C27" s="46">
        <v>0</v>
      </c>
      <c r="D27" s="46">
        <v>0</v>
      </c>
      <c r="E27" s="47"/>
      <c r="F27" s="47"/>
      <c r="G27" s="46"/>
      <c r="H27" s="48">
        <f>C27+E27-F27</f>
        <v>0</v>
      </c>
      <c r="I27" s="49">
        <f>D27+E27-G27</f>
        <v>0</v>
      </c>
      <c r="J27" s="17"/>
      <c r="K27" s="23"/>
      <c r="L27" s="23"/>
      <c r="M27" s="23"/>
      <c r="N27" s="23"/>
    </row>
    <row r="28" spans="1:14" ht="27.75" hidden="1" customHeight="1" x14ac:dyDescent="0.3">
      <c r="A28" s="79" t="s">
        <v>26</v>
      </c>
      <c r="B28" s="80"/>
      <c r="C28" s="46">
        <v>0</v>
      </c>
      <c r="D28" s="46"/>
      <c r="E28" s="47"/>
      <c r="F28" s="47"/>
      <c r="G28" s="47"/>
      <c r="H28" s="47">
        <f>C28+E28-F28</f>
        <v>0</v>
      </c>
      <c r="I28" s="46"/>
      <c r="J28" s="17"/>
      <c r="K28" s="23"/>
      <c r="L28" s="23"/>
      <c r="M28" s="23"/>
      <c r="N28" s="23"/>
    </row>
    <row r="29" spans="1:14" ht="15" hidden="1" thickBot="1" x14ac:dyDescent="0.35">
      <c r="A29" s="81" t="s">
        <v>24</v>
      </c>
      <c r="B29" s="82"/>
      <c r="C29" s="50">
        <f t="shared" ref="C29:D29" si="1">C27+C28</f>
        <v>0</v>
      </c>
      <c r="D29" s="50">
        <f t="shared" si="1"/>
        <v>0</v>
      </c>
      <c r="E29" s="50">
        <f>E27+E28</f>
        <v>0</v>
      </c>
      <c r="F29" s="50">
        <f t="shared" ref="F29:I29" si="2">F27+F28</f>
        <v>0</v>
      </c>
      <c r="G29" s="50">
        <f t="shared" si="2"/>
        <v>0</v>
      </c>
      <c r="H29" s="50">
        <f t="shared" si="2"/>
        <v>0</v>
      </c>
      <c r="I29" s="50">
        <f t="shared" si="2"/>
        <v>0</v>
      </c>
      <c r="J29" s="36"/>
      <c r="K29" s="36"/>
      <c r="L29" s="1"/>
      <c r="M29" s="1"/>
      <c r="N29" s="1"/>
    </row>
    <row r="30" spans="1:14" ht="15" hidden="1" thickBot="1" x14ac:dyDescent="0.35">
      <c r="A30" s="83"/>
      <c r="B30" s="84"/>
      <c r="C30" s="84"/>
      <c r="D30" s="84"/>
      <c r="E30" s="84"/>
      <c r="F30" s="84"/>
      <c r="G30" s="84"/>
      <c r="H30" s="84"/>
      <c r="I30" s="85"/>
      <c r="J30" s="1"/>
    </row>
    <row r="31" spans="1:14" ht="15" hidden="1" thickBot="1" x14ac:dyDescent="0.35">
      <c r="A31" s="86" t="s">
        <v>27</v>
      </c>
      <c r="B31" s="87"/>
      <c r="C31" s="51">
        <v>0</v>
      </c>
      <c r="D31" s="52">
        <v>0</v>
      </c>
      <c r="E31" s="53"/>
      <c r="F31" s="53"/>
      <c r="G31" s="53"/>
      <c r="H31" s="53">
        <f t="shared" ref="H31:H34" si="3">C31+E31-F31</f>
        <v>0</v>
      </c>
      <c r="I31" s="46">
        <f>D31+E31-G31</f>
        <v>0</v>
      </c>
      <c r="J31" s="1"/>
    </row>
    <row r="32" spans="1:14" ht="15" hidden="1" thickBot="1" x14ac:dyDescent="0.35">
      <c r="A32" s="88" t="s">
        <v>28</v>
      </c>
      <c r="B32" s="89"/>
      <c r="C32" s="46">
        <v>0</v>
      </c>
      <c r="D32" s="54">
        <v>0</v>
      </c>
      <c r="E32" s="46"/>
      <c r="F32" s="46"/>
      <c r="G32" s="46"/>
      <c r="H32" s="55">
        <f t="shared" si="3"/>
        <v>0</v>
      </c>
      <c r="I32" s="49">
        <f>D32+E32-G32</f>
        <v>0</v>
      </c>
      <c r="J32" s="1"/>
    </row>
    <row r="33" spans="1:14" ht="15" hidden="1" thickBot="1" x14ac:dyDescent="0.35">
      <c r="A33" s="71" t="s">
        <v>29</v>
      </c>
      <c r="B33" s="72"/>
      <c r="C33" s="46">
        <v>0</v>
      </c>
      <c r="D33" s="46">
        <v>0</v>
      </c>
      <c r="E33" s="46"/>
      <c r="F33" s="46"/>
      <c r="G33" s="46"/>
      <c r="H33" s="55">
        <f t="shared" si="3"/>
        <v>0</v>
      </c>
      <c r="I33" s="49">
        <f>D33+E33-G33</f>
        <v>0</v>
      </c>
      <c r="J33" s="1"/>
    </row>
    <row r="34" spans="1:14" ht="15" hidden="1" thickBot="1" x14ac:dyDescent="0.35">
      <c r="A34" s="71" t="s">
        <v>30</v>
      </c>
      <c r="B34" s="72"/>
      <c r="C34" s="55">
        <v>0</v>
      </c>
      <c r="D34" s="54">
        <v>0</v>
      </c>
      <c r="E34" s="46"/>
      <c r="F34" s="46"/>
      <c r="G34" s="46"/>
      <c r="H34" s="55">
        <f t="shared" si="3"/>
        <v>0</v>
      </c>
      <c r="I34" s="49">
        <f>D34+E34-G34</f>
        <v>0</v>
      </c>
      <c r="J34" s="1"/>
    </row>
    <row r="35" spans="1:14" ht="15" hidden="1" thickBot="1" x14ac:dyDescent="0.35">
      <c r="A35" s="73"/>
      <c r="B35" s="74"/>
      <c r="C35" s="56"/>
      <c r="D35" s="56"/>
      <c r="E35" s="56"/>
      <c r="F35" s="56"/>
      <c r="G35" s="56"/>
      <c r="H35" s="57"/>
      <c r="I35" s="58"/>
      <c r="J35" s="1"/>
    </row>
    <row r="36" spans="1:14" ht="15" hidden="1" thickBot="1" x14ac:dyDescent="0.35">
      <c r="A36" s="75" t="s">
        <v>24</v>
      </c>
      <c r="B36" s="76"/>
      <c r="C36" s="59">
        <f>C31+C32+C33+C34</f>
        <v>0</v>
      </c>
      <c r="D36" s="59">
        <f t="shared" ref="D36:I36" si="4">D31+D32+D33+D34</f>
        <v>0</v>
      </c>
      <c r="E36" s="59">
        <f t="shared" si="4"/>
        <v>0</v>
      </c>
      <c r="F36" s="59">
        <f t="shared" si="4"/>
        <v>0</v>
      </c>
      <c r="G36" s="59">
        <f t="shared" si="4"/>
        <v>0</v>
      </c>
      <c r="H36" s="59">
        <f t="shared" si="4"/>
        <v>0</v>
      </c>
      <c r="I36" s="59">
        <f t="shared" si="4"/>
        <v>0</v>
      </c>
      <c r="J36" s="1"/>
    </row>
    <row r="37" spans="1:14" ht="15" thickBot="1" x14ac:dyDescent="0.35">
      <c r="A37" s="65" t="s">
        <v>31</v>
      </c>
      <c r="B37" s="66"/>
      <c r="C37" s="41">
        <f>C36+C29+C25</f>
        <v>486028.97</v>
      </c>
      <c r="D37" s="41">
        <f t="shared" ref="D37:I37" si="5">D36+D29+D25</f>
        <v>108012.29999999997</v>
      </c>
      <c r="E37" s="41">
        <f t="shared" si="5"/>
        <v>546505.71</v>
      </c>
      <c r="F37" s="41">
        <f t="shared" si="5"/>
        <v>244250.12000000002</v>
      </c>
      <c r="G37" s="41">
        <f t="shared" si="5"/>
        <v>517075.47</v>
      </c>
      <c r="H37" s="41">
        <f t="shared" si="5"/>
        <v>788284.56</v>
      </c>
      <c r="I37" s="41">
        <f t="shared" si="5"/>
        <v>137442.53999999998</v>
      </c>
      <c r="J37" s="1"/>
      <c r="K37" s="60"/>
    </row>
    <row r="38" spans="1:14" ht="15" hidden="1" thickBot="1" x14ac:dyDescent="0.35">
      <c r="A38" s="77"/>
      <c r="B38" s="78"/>
      <c r="C38" s="54"/>
      <c r="D38" s="54"/>
      <c r="E38" s="54"/>
      <c r="F38" s="54"/>
      <c r="G38" s="54"/>
      <c r="H38" s="55"/>
      <c r="I38" s="54"/>
      <c r="J38" s="61"/>
      <c r="K38" s="62"/>
      <c r="L38" s="62"/>
      <c r="M38" s="62"/>
      <c r="N38" s="62"/>
    </row>
    <row r="39" spans="1:14" ht="15" hidden="1" thickBot="1" x14ac:dyDescent="0.35">
      <c r="A39" s="63"/>
      <c r="B39" s="64"/>
      <c r="C39" s="54"/>
      <c r="D39" s="54"/>
      <c r="E39" s="54"/>
      <c r="F39" s="54"/>
      <c r="G39" s="54"/>
      <c r="H39" s="46"/>
      <c r="I39" s="54"/>
      <c r="J39" s="61"/>
      <c r="K39" s="62"/>
      <c r="L39" s="62"/>
      <c r="M39" s="62"/>
      <c r="N39" s="62"/>
    </row>
    <row r="40" spans="1:14" ht="15" hidden="1" thickBot="1" x14ac:dyDescent="0.35">
      <c r="A40" s="63"/>
      <c r="B40" s="64"/>
      <c r="C40" s="54"/>
      <c r="D40" s="54"/>
      <c r="E40" s="54"/>
      <c r="F40" s="54"/>
      <c r="G40" s="54"/>
      <c r="H40" s="46"/>
      <c r="I40" s="54"/>
      <c r="J40" s="61"/>
      <c r="K40" s="62"/>
      <c r="L40" s="62"/>
      <c r="M40" s="62"/>
      <c r="N40" s="62"/>
    </row>
    <row r="41" spans="1:14" ht="15" hidden="1" thickBot="1" x14ac:dyDescent="0.35">
      <c r="A41" s="63"/>
      <c r="B41" s="64"/>
      <c r="C41" s="54"/>
      <c r="D41" s="54"/>
      <c r="E41" s="54"/>
      <c r="F41" s="54"/>
      <c r="G41" s="54"/>
      <c r="H41" s="46"/>
      <c r="I41" s="54"/>
      <c r="J41" s="1"/>
    </row>
    <row r="42" spans="1:14" ht="15" thickBot="1" x14ac:dyDescent="0.35">
      <c r="A42" s="65"/>
      <c r="B42" s="66"/>
      <c r="C42" s="41"/>
      <c r="D42" s="41"/>
      <c r="E42" s="41"/>
      <c r="F42" s="41"/>
      <c r="G42" s="41"/>
      <c r="H42" s="41"/>
      <c r="I42" s="41"/>
      <c r="J42" s="1"/>
    </row>
    <row r="43" spans="1:14" x14ac:dyDescent="0.3">
      <c r="A43" s="67"/>
      <c r="B43" s="68"/>
      <c r="C43" s="69"/>
      <c r="D43" s="69"/>
      <c r="E43" s="69"/>
      <c r="F43" s="69"/>
      <c r="G43" s="69"/>
      <c r="H43" s="69"/>
      <c r="I43" s="70"/>
      <c r="J43" s="1"/>
    </row>
  </sheetData>
  <mergeCells count="41">
    <mergeCell ref="K6:L6"/>
    <mergeCell ref="A7:B7"/>
    <mergeCell ref="A8:I8"/>
    <mergeCell ref="A9:B9"/>
    <mergeCell ref="A10:B10"/>
    <mergeCell ref="A11:B11"/>
    <mergeCell ref="A12:B12"/>
    <mergeCell ref="A13:B13"/>
    <mergeCell ref="A3:I3"/>
    <mergeCell ref="A4:I4"/>
    <mergeCell ref="A5:I5"/>
    <mergeCell ref="A6:B6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I30"/>
    <mergeCell ref="A31:B31"/>
    <mergeCell ref="A32:B32"/>
    <mergeCell ref="A39:B39"/>
    <mergeCell ref="A40:B40"/>
    <mergeCell ref="A41:B41"/>
    <mergeCell ref="A42:B42"/>
    <mergeCell ref="A43:I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2024-04-01T07:50:21Z</dcterms:created>
  <dcterms:modified xsi:type="dcterms:W3CDTF">2024-04-01T07:52:47Z</dcterms:modified>
</cp:coreProperties>
</file>