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10584"/>
  </bookViews>
  <sheets>
    <sheet name="2020" sheetId="1" r:id="rId1"/>
  </sheets>
  <externalReferences>
    <externalReference r:id="rId2"/>
  </externalReferences>
  <calcPr calcId="144525" refMode="R1C1"/>
</workbook>
</file>

<file path=xl/calcChain.xml><?xml version="1.0" encoding="utf-8"?>
<calcChain xmlns="http://schemas.openxmlformats.org/spreadsheetml/2006/main">
  <c r="L41" i="1" l="1"/>
  <c r="F41" i="1"/>
  <c r="E40" i="1"/>
  <c r="E39" i="1"/>
  <c r="L36" i="1"/>
  <c r="F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L18" i="1"/>
  <c r="L13" i="1"/>
  <c r="L10" i="1"/>
  <c r="F10" i="1"/>
  <c r="L9" i="1"/>
  <c r="F9" i="1"/>
  <c r="L8" i="1"/>
  <c r="F8" i="1"/>
  <c r="L7" i="1"/>
  <c r="F7" i="1"/>
  <c r="L6" i="1"/>
  <c r="F6" i="1"/>
  <c r="F18" i="1" s="1"/>
</calcChain>
</file>

<file path=xl/sharedStrings.xml><?xml version="1.0" encoding="utf-8"?>
<sst xmlns="http://schemas.openxmlformats.org/spreadsheetml/2006/main" count="108" uniqueCount="64">
  <si>
    <t>АКТ  ГОДОВОЙ за 2020г</t>
  </si>
  <si>
    <t>приёмки оказанных услуг и  выполненных работ по содержанию и текущему ремонту общего имущества в многоквартирном доме № 7 по ул. Дружбы народов, г. Сортавала</t>
  </si>
  <si>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</si>
  <si>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</si>
  <si>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</si>
  <si>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</si>
  <si>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</si>
  <si>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- 3357,6 кв.м.)</t>
  </si>
  <si>
    <t>Содержание внутридомовых  инженерных сетей водоснабжения, теплоснабжения, канализации, электроснабжения,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</si>
  <si>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</si>
  <si>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</si>
  <si>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Аварийно-диспетчерская служба</t>
  </si>
  <si>
    <t xml:space="preserve">Уборка лестничных клеток - 276,2 кв.м.                                         </t>
  </si>
  <si>
    <t xml:space="preserve">ежедневно    </t>
  </si>
  <si>
    <t>Содержание придомовой территории 1 класса - 649 кв.м., газоны 1650 кв.м.</t>
  </si>
  <si>
    <t>6 раз в неделю</t>
  </si>
  <si>
    <t>Дератизация подвального помещения</t>
  </si>
  <si>
    <t>ежемесячно</t>
  </si>
  <si>
    <t>Проведение влажной уборки по режиму дезинфекции МОП в порядке, предусмотренным п.11.17 распоряжения Главы РК от 12.03.2020г. № 127-Р</t>
  </si>
  <si>
    <t>в период с 19.05.2020г по 31.05.2020г.</t>
  </si>
  <si>
    <t xml:space="preserve">                                                                              1287,56 кв.м.          (л/клетки, стены подъездов)                                                                                                                      2 л                                                                                                                                                                              4 шт                                 4 шт                                           </t>
  </si>
  <si>
    <t xml:space="preserve"> - Клинтдезин Экстра (дез. средство)                                             - Маска одноразовая                           - Перчатки</t>
  </si>
  <si>
    <t>Промывка и опрессовка системы отопления (01.06.2020г)</t>
  </si>
  <si>
    <t>1 раз перед началом отопительного сезона</t>
  </si>
  <si>
    <t>руб./ м2</t>
  </si>
  <si>
    <t>в период с 01.06.2020г по 18.06.2020г.</t>
  </si>
  <si>
    <t xml:space="preserve">                                                                              1287,56 кв.м.          (л/клетки, стены подъездов)                                                                                                                      3 л                                                                                                                                                                              6 шт                                 6 шт                                           </t>
  </si>
  <si>
    <t>ноябрь 2020г</t>
  </si>
  <si>
    <t xml:space="preserve">                                                                              1287,56 кв.м.          (л/клетки, стены подъездов)                                                                                                                      5 л                                                                                                                                                                              10 шт                                 10 шт                                           </t>
  </si>
  <si>
    <t>Итого по содержанию:</t>
  </si>
  <si>
    <t>РЕМОНТ ОБЩЕГО ИМУЩЕСТВА</t>
  </si>
  <si>
    <t xml:space="preserve">Фактический объем выполненных работ </t>
  </si>
  <si>
    <t>Замена аварийного участка стояка ХВС кв. №№ 61,65,69</t>
  </si>
  <si>
    <t>январь 2020г</t>
  </si>
  <si>
    <t>м.п.</t>
  </si>
  <si>
    <t>Замена аварийного участка стояка системы канализации диам. 100 мм в кв. № 65</t>
  </si>
  <si>
    <t>Восстановление штукатурно-окрасочного слоя в подъезде № 4</t>
  </si>
  <si>
    <t>кв.м.</t>
  </si>
  <si>
    <t>Установка кабель-каналов на л/клетках, укладка проводов в кабель-каналаы в подъездах  №№ 1,2,3,4</t>
  </si>
  <si>
    <t>февраль 2020г</t>
  </si>
  <si>
    <t>Восстановление  штукатурно-окрасочного слоя, после установки кабель-каналов в подъездах №№ 1,2,3,4</t>
  </si>
  <si>
    <t>март 2020г</t>
  </si>
  <si>
    <t>Замена аварийного участка стояка ХВС кв. №№ 8,12</t>
  </si>
  <si>
    <t>июнь 2020г</t>
  </si>
  <si>
    <t>Замена аварийного участка стояка системы канализации диам. 100 мм кв. №№ 8,12</t>
  </si>
  <si>
    <t>Ремонт кровельного покрытия козырька балкона кв. № 67</t>
  </si>
  <si>
    <t>Масляная окраска металлических, деревянных конструкций детской площадки на придомовой территории ж/домов №№ 5,7,9,11</t>
  </si>
  <si>
    <t>Заделка выбоин на углу дома в бетонной стене (подъезд № 4)</t>
  </si>
  <si>
    <t>сентябрь 2020г</t>
  </si>
  <si>
    <t>шт</t>
  </si>
  <si>
    <t>Восстановление участка отмостки (подъезд № 4)</t>
  </si>
  <si>
    <t>Ремонт системы ПЗУ ( замена БУД,БВД, ключи для системы) подъезд № 4</t>
  </si>
  <si>
    <t>Поверка прибора учета тепловой энергии (снятие прибораучета, сдача их на поверку в специализированную организацию на поверку, монтаж прибора учета тепловой энергии, сдача прибора учета ООО "ПТЭ"</t>
  </si>
  <si>
    <t>Замена аварийного участка стояка системы канализации диам. 100 мм кв. № 23</t>
  </si>
  <si>
    <t>октябрь 2020г</t>
  </si>
  <si>
    <t>Изготовление и установка металлической лестницы к контейнерной площадке для ж/домов №№ 5,7,9,11 по ул. Дружбы народов</t>
  </si>
  <si>
    <t>Итого по ремонту:</t>
  </si>
  <si>
    <t>КАПИТАЛЬНЫЙ  РЕМОНТ</t>
  </si>
  <si>
    <t xml:space="preserve">Утепление торцевой стены дома </t>
  </si>
  <si>
    <t>июль 2020г</t>
  </si>
  <si>
    <t>август 2020г</t>
  </si>
  <si>
    <t>Итого по капитальному ремонту:</t>
  </si>
  <si>
    <t>Заказчик  - Председатель Совета дома № 7 по ул. Дружбы народов</t>
  </si>
  <si>
    <t xml:space="preserve">                                                                                    Ткаченко Оксана Владимировна 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</si>
</sst>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2" fontId="0" fillId="0" borderId="5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distributed" wrapText="1"/>
    </xf>
    <xf numFmtId="0" fontId="0" fillId="0" borderId="1" xfId="0" applyFont="1" applyBorder="1" applyAlignment="1">
      <alignment horizont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0" fillId="0" borderId="7" xfId="0" applyFont="1" applyBorder="1" applyAlignment="1">
      <alignment horizontal="center" wrapText="1"/>
    </xf>
    <xf numFmtId="2" fontId="0" fillId="0" borderId="5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wrapText="1"/>
    </xf>
    <xf numFmtId="0" fontId="0" fillId="0" borderId="10" xfId="0" applyFont="1" applyBorder="1" applyAlignment="1">
      <alignment horizontal="center" wrapText="1"/>
    </xf>
    <xf numFmtId="2" fontId="0" fillId="0" borderId="8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50;&#1058;&#1067;%20&#1047;&#1040;%20&#1052;&#1045;&#1057;&#1071;&#1062;%20&#1044;&#1088;%20&#1085;&#1072;&#1088;&#1086;&#1076;&#1086;&#1074;,%2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 г."/>
      <sheetName val="март 2016 г."/>
      <sheetName val="апрель 2016 г."/>
      <sheetName val="май 2016 г."/>
      <sheetName val="июнь 2016 г."/>
      <sheetName val="июль 2016 г."/>
      <sheetName val="август2016г."/>
      <sheetName val="сентябрь 2016"/>
      <sheetName val="октябрь 2016 г."/>
      <sheetName val="ноябрь 2016 г."/>
      <sheetName val="декабрь 2016г."/>
      <sheetName val="январь 2017г"/>
      <sheetName val="февраль 2017г"/>
      <sheetName val="март 2017г"/>
      <sheetName val="апрель 2017г"/>
      <sheetName val="май 2017г"/>
      <sheetName val="июнь 2017г"/>
      <sheetName val="июль 2017г"/>
      <sheetName val="авг 2017"/>
      <sheetName val="сент 2017"/>
      <sheetName val="окт 2017г"/>
      <sheetName val="нояб 2017г"/>
      <sheetName val="дек 2017г"/>
      <sheetName val="2017"/>
      <sheetName val="янв 2018г"/>
      <sheetName val="фев 2018"/>
      <sheetName val="март 2018"/>
      <sheetName val="апр 2018г"/>
      <sheetName val="май 2018г"/>
      <sheetName val="июнь 2018г"/>
      <sheetName val="июль 2018"/>
      <sheetName val="авг 2018г"/>
      <sheetName val="сент 2018г"/>
      <sheetName val="окт 2018"/>
      <sheetName val="нояб 2018"/>
      <sheetName val="дек 2018"/>
      <sheetName val="2018г"/>
      <sheetName val="янв 2019"/>
      <sheetName val="фев 2019"/>
      <sheetName val="март 2019"/>
      <sheetName val="апр 2019"/>
      <sheetName val="май 2019"/>
      <sheetName val="июнь 2019"/>
      <sheetName val="июль 2019"/>
      <sheetName val="авг 2019"/>
      <sheetName val="сент 2019"/>
      <sheetName val="окт 2019"/>
      <sheetName val="нояб 2019"/>
      <sheetName val="дек 2019"/>
      <sheetName val="2019г"/>
      <sheetName val="янв 2020"/>
      <sheetName val="фев 2020"/>
      <sheetName val="март 2020"/>
      <sheetName val="апр 2020"/>
      <sheetName val="май 2020"/>
      <sheetName val="июнь 2020"/>
      <sheetName val="июль 2020"/>
      <sheetName val="авг 2020"/>
      <sheetName val="сент 2020"/>
      <sheetName val="окт 2020"/>
      <sheetName val="нояб 2020"/>
      <sheetName val="дек 2020"/>
      <sheetName val="2020"/>
      <sheetName val="янв 2021"/>
      <sheetName val="фев 2021"/>
      <sheetName val="март 2021"/>
      <sheetName val="апр 2021"/>
      <sheetName val="май 2021"/>
      <sheetName val="июнь 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9">
          <cell r="F9">
            <v>13195.368</v>
          </cell>
        </row>
        <row r="10">
          <cell r="F10">
            <v>7621.7519999999995</v>
          </cell>
        </row>
        <row r="11">
          <cell r="F11">
            <v>8461.152</v>
          </cell>
        </row>
        <row r="12">
          <cell r="F12">
            <v>13061.064</v>
          </cell>
        </row>
        <row r="13">
          <cell r="F13">
            <v>302.18399999999997</v>
          </cell>
        </row>
        <row r="15">
          <cell r="F15">
            <v>42641.52</v>
          </cell>
        </row>
        <row r="21">
          <cell r="F21">
            <v>47650</v>
          </cell>
        </row>
      </sheetData>
      <sheetData sheetId="52">
        <row r="9">
          <cell r="F9">
            <v>13195.368</v>
          </cell>
        </row>
        <row r="10">
          <cell r="F10">
            <v>7621.7519999999995</v>
          </cell>
        </row>
        <row r="11">
          <cell r="F11">
            <v>8461.152</v>
          </cell>
        </row>
        <row r="12">
          <cell r="F12">
            <v>13061.064</v>
          </cell>
        </row>
        <row r="13">
          <cell r="F13">
            <v>302.18399999999997</v>
          </cell>
        </row>
        <row r="15">
          <cell r="F15">
            <v>42641.52</v>
          </cell>
        </row>
        <row r="21">
          <cell r="F21">
            <v>50890</v>
          </cell>
        </row>
      </sheetData>
      <sheetData sheetId="53">
        <row r="9">
          <cell r="F9">
            <v>13195.368</v>
          </cell>
        </row>
        <row r="10">
          <cell r="F10">
            <v>7621.7519999999995</v>
          </cell>
        </row>
        <row r="11">
          <cell r="F11">
            <v>8461.152</v>
          </cell>
        </row>
        <row r="12">
          <cell r="F12">
            <v>13061.064</v>
          </cell>
        </row>
        <row r="13">
          <cell r="F13">
            <v>302.18399999999997</v>
          </cell>
        </row>
        <row r="15">
          <cell r="F15">
            <v>42641.52</v>
          </cell>
        </row>
        <row r="21">
          <cell r="F21">
            <v>3800</v>
          </cell>
        </row>
      </sheetData>
      <sheetData sheetId="54">
        <row r="9">
          <cell r="F9">
            <v>13195.368</v>
          </cell>
        </row>
        <row r="10">
          <cell r="F10">
            <v>7621.7519999999995</v>
          </cell>
        </row>
        <row r="11">
          <cell r="F11">
            <v>8461.152</v>
          </cell>
        </row>
        <row r="12">
          <cell r="F12">
            <v>13061.064</v>
          </cell>
        </row>
        <row r="13">
          <cell r="F13">
            <v>302.18399999999997</v>
          </cell>
        </row>
        <row r="15">
          <cell r="F15">
            <v>42641.52</v>
          </cell>
        </row>
        <row r="21">
          <cell r="F21">
            <v>0</v>
          </cell>
        </row>
      </sheetData>
      <sheetData sheetId="55">
        <row r="9">
          <cell r="F9">
            <v>13195.368</v>
          </cell>
        </row>
        <row r="10">
          <cell r="F10">
            <v>7621.7519999999995</v>
          </cell>
        </row>
        <row r="11">
          <cell r="F11">
            <v>8461.152</v>
          </cell>
        </row>
        <row r="12">
          <cell r="F12">
            <v>13061.064</v>
          </cell>
        </row>
        <row r="13">
          <cell r="F13">
            <v>302.18399999999997</v>
          </cell>
        </row>
        <row r="16">
          <cell r="F16">
            <v>42641.52</v>
          </cell>
        </row>
        <row r="22">
          <cell r="F22">
            <v>0</v>
          </cell>
        </row>
      </sheetData>
      <sheetData sheetId="56">
        <row r="9">
          <cell r="F9">
            <v>13195.368</v>
          </cell>
        </row>
        <row r="10">
          <cell r="F10">
            <v>7621.7519999999995</v>
          </cell>
        </row>
        <row r="11">
          <cell r="F11">
            <v>8461.152</v>
          </cell>
        </row>
        <row r="12">
          <cell r="F12">
            <v>13061.064</v>
          </cell>
        </row>
        <row r="13">
          <cell r="F13">
            <v>302.18399999999997</v>
          </cell>
        </row>
        <row r="17">
          <cell r="F17">
            <v>44641.52</v>
          </cell>
        </row>
        <row r="24">
          <cell r="F24">
            <v>19596</v>
          </cell>
        </row>
      </sheetData>
      <sheetData sheetId="57">
        <row r="9">
          <cell r="F9">
            <v>13195.368</v>
          </cell>
        </row>
        <row r="10">
          <cell r="F10">
            <v>7621.7519999999995</v>
          </cell>
        </row>
        <row r="11">
          <cell r="F11">
            <v>8461.152</v>
          </cell>
        </row>
        <row r="12">
          <cell r="F12">
            <v>13061.064</v>
          </cell>
        </row>
        <row r="13">
          <cell r="F13">
            <v>302.18399999999997</v>
          </cell>
        </row>
        <row r="14">
          <cell r="F14">
            <v>42641.52</v>
          </cell>
        </row>
        <row r="21">
          <cell r="F21">
            <v>0</v>
          </cell>
        </row>
        <row r="25">
          <cell r="F25">
            <v>475025</v>
          </cell>
        </row>
      </sheetData>
      <sheetData sheetId="58">
        <row r="9">
          <cell r="F9">
            <v>13195.368</v>
          </cell>
        </row>
        <row r="10">
          <cell r="F10">
            <v>7621.7519999999995</v>
          </cell>
        </row>
        <row r="11">
          <cell r="F11">
            <v>8461.152</v>
          </cell>
        </row>
        <row r="12">
          <cell r="F12">
            <v>13061.064</v>
          </cell>
        </row>
        <row r="13">
          <cell r="F13">
            <v>302.18399999999997</v>
          </cell>
        </row>
        <row r="14">
          <cell r="F14">
            <v>42641.52</v>
          </cell>
        </row>
        <row r="19">
          <cell r="F19">
            <v>0</v>
          </cell>
        </row>
        <row r="23">
          <cell r="F23">
            <v>515171</v>
          </cell>
        </row>
      </sheetData>
      <sheetData sheetId="59">
        <row r="9">
          <cell r="F9">
            <v>13195.368</v>
          </cell>
        </row>
        <row r="10">
          <cell r="F10">
            <v>7621.7519999999995</v>
          </cell>
        </row>
        <row r="11">
          <cell r="F11">
            <v>8461.152</v>
          </cell>
        </row>
        <row r="12">
          <cell r="F12">
            <v>13061.064</v>
          </cell>
        </row>
        <row r="13">
          <cell r="F13">
            <v>302.18399999999997</v>
          </cell>
        </row>
        <row r="14">
          <cell r="F14">
            <v>42641.52</v>
          </cell>
        </row>
        <row r="21">
          <cell r="F21">
            <v>28704</v>
          </cell>
        </row>
      </sheetData>
      <sheetData sheetId="60">
        <row r="9">
          <cell r="F9">
            <v>13195.368</v>
          </cell>
        </row>
        <row r="10">
          <cell r="F10">
            <v>7621.7519999999995</v>
          </cell>
        </row>
        <row r="11">
          <cell r="F11">
            <v>8461.152</v>
          </cell>
        </row>
        <row r="12">
          <cell r="F12">
            <v>13061.064</v>
          </cell>
        </row>
        <row r="13">
          <cell r="F13">
            <v>302.18399999999997</v>
          </cell>
        </row>
        <row r="14">
          <cell r="F14">
            <v>42641.52</v>
          </cell>
        </row>
        <row r="21">
          <cell r="F21">
            <v>4395</v>
          </cell>
        </row>
      </sheetData>
      <sheetData sheetId="61">
        <row r="9">
          <cell r="F9">
            <v>13195.368</v>
          </cell>
        </row>
        <row r="10">
          <cell r="F10">
            <v>7621.7519999999995</v>
          </cell>
        </row>
        <row r="11">
          <cell r="F11">
            <v>8461.152</v>
          </cell>
        </row>
        <row r="12">
          <cell r="F12">
            <v>13061.064</v>
          </cell>
        </row>
        <row r="13">
          <cell r="F13">
            <v>302.18399999999997</v>
          </cell>
        </row>
        <row r="14">
          <cell r="F14">
            <v>42641.52</v>
          </cell>
        </row>
        <row r="21">
          <cell r="F21">
            <v>8972</v>
          </cell>
        </row>
      </sheetData>
      <sheetData sheetId="62">
        <row r="9">
          <cell r="F9">
            <v>13195.368</v>
          </cell>
        </row>
        <row r="10">
          <cell r="F10">
            <v>7621.7519999999995</v>
          </cell>
        </row>
        <row r="11">
          <cell r="F11">
            <v>8461.152</v>
          </cell>
        </row>
        <row r="12">
          <cell r="F12">
            <v>13061.064</v>
          </cell>
        </row>
        <row r="13">
          <cell r="F13">
            <v>302.18399999999997</v>
          </cell>
        </row>
        <row r="16">
          <cell r="F16">
            <v>42641.52</v>
          </cell>
        </row>
        <row r="23">
          <cell r="F23">
            <v>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workbookViewId="0">
      <selection activeCell="K1" sqref="K1:M1048576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1" width="9.5546875" bestFit="1" customWidth="1"/>
    <col min="12" max="12" width="9.5546875" hidden="1" customWidth="1"/>
  </cols>
  <sheetData>
    <row r="1" spans="1:12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ht="33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</row>
    <row r="4" spans="1:12" ht="110.25" customHeight="1" x14ac:dyDescent="0.3">
      <c r="A4" s="3" t="s">
        <v>2</v>
      </c>
      <c r="B4" s="3" t="s">
        <v>3</v>
      </c>
      <c r="C4" s="4" t="s">
        <v>4</v>
      </c>
      <c r="D4" s="5"/>
      <c r="E4" s="3" t="s">
        <v>5</v>
      </c>
      <c r="F4" s="3" t="s">
        <v>6</v>
      </c>
    </row>
    <row r="5" spans="1:12" ht="15" customHeight="1" x14ac:dyDescent="0.3">
      <c r="A5" s="6" t="s">
        <v>7</v>
      </c>
      <c r="B5" s="7"/>
      <c r="C5" s="7"/>
      <c r="D5" s="7"/>
      <c r="E5" s="7"/>
      <c r="F5" s="8"/>
    </row>
    <row r="6" spans="1:12" ht="136.5" customHeight="1" x14ac:dyDescent="0.3">
      <c r="A6" s="9" t="s">
        <v>8</v>
      </c>
      <c r="B6" s="10" t="s">
        <v>9</v>
      </c>
      <c r="C6" s="11" t="s">
        <v>10</v>
      </c>
      <c r="D6" s="12"/>
      <c r="E6" s="13">
        <v>3.93</v>
      </c>
      <c r="F6" s="13">
        <f>'[1]янв 2020'!F9+'[1]фев 2020'!F9+'[1]март 2020'!F9+'[1]апр 2020'!F9+'[1]май 2020'!F9+'[1]июнь 2020'!F9+'[1]июль 2020'!F9+'[1]авг 2020'!F9+'[1]сент 2020'!F9+'[1]окт 2020'!F9+'[1]нояб 2020'!F9+'[1]дек 2020'!F9</f>
        <v>158344.41599999997</v>
      </c>
      <c r="L6" s="14">
        <f>E6*3357.6*12</f>
        <v>158344.416</v>
      </c>
    </row>
    <row r="7" spans="1:12" ht="28.5" customHeight="1" x14ac:dyDescent="0.3">
      <c r="A7" s="9" t="s">
        <v>11</v>
      </c>
      <c r="B7" s="10" t="s">
        <v>9</v>
      </c>
      <c r="C7" s="11" t="s">
        <v>10</v>
      </c>
      <c r="D7" s="12"/>
      <c r="E7" s="15">
        <v>2.27</v>
      </c>
      <c r="F7" s="15">
        <f>'[1]янв 2020'!F10+'[1]фев 2020'!F10+'[1]март 2020'!F10+'[1]апр 2020'!F10+'[1]май 2020'!F10+'[1]июнь 2020'!F10+'[1]июль 2020'!F10+'[1]авг 2020'!F10+'[1]сент 2020'!F10+'[1]окт 2020'!F10+'[1]нояб 2020'!F10+'[1]дек 2020'!F10</f>
        <v>91461.023999999976</v>
      </c>
      <c r="L7" s="14">
        <f>E7*3357.6*12</f>
        <v>91461.02399999999</v>
      </c>
    </row>
    <row r="8" spans="1:12" ht="28.8" x14ac:dyDescent="0.3">
      <c r="A8" s="9" t="s">
        <v>12</v>
      </c>
      <c r="B8" s="10" t="s">
        <v>13</v>
      </c>
      <c r="C8" s="11" t="s">
        <v>10</v>
      </c>
      <c r="D8" s="12"/>
      <c r="E8" s="16">
        <v>2.52</v>
      </c>
      <c r="F8" s="16">
        <f>'[1]янв 2020'!F11+'[1]фев 2020'!F11+'[1]март 2020'!F11+'[1]апр 2020'!F11+'[1]май 2020'!F11+'[1]июнь 2020'!F11+'[1]июль 2020'!F11+'[1]авг 2020'!F11+'[1]сент 2020'!F11+'[1]окт 2020'!F11+'[1]нояб 2020'!F11+'[1]дек 2020'!F11</f>
        <v>101533.82400000001</v>
      </c>
      <c r="L8" s="14">
        <f>E8*3357.6*12</f>
        <v>101533.82399999999</v>
      </c>
    </row>
    <row r="9" spans="1:12" ht="43.2" x14ac:dyDescent="0.3">
      <c r="A9" s="9" t="s">
        <v>14</v>
      </c>
      <c r="B9" s="17" t="s">
        <v>15</v>
      </c>
      <c r="C9" s="11" t="s">
        <v>10</v>
      </c>
      <c r="D9" s="12"/>
      <c r="E9" s="18">
        <v>3.89</v>
      </c>
      <c r="F9" s="18">
        <f>'[1]янв 2020'!F12+'[1]фев 2020'!F12+'[1]март 2020'!F12+'[1]апр 2020'!F12+'[1]май 2020'!F12+'[1]июнь 2020'!F12+'[1]июль 2020'!F12+'[1]авг 2020'!F12+'[1]сент 2020'!F12+'[1]окт 2020'!F12+'[1]нояб 2020'!F12+'[1]дек 2020'!F12</f>
        <v>156732.76800000001</v>
      </c>
      <c r="L9" s="14">
        <f>E9*3357.6*12</f>
        <v>156732.76800000001</v>
      </c>
    </row>
    <row r="10" spans="1:12" ht="28.8" x14ac:dyDescent="0.3">
      <c r="A10" s="9" t="s">
        <v>16</v>
      </c>
      <c r="B10" s="19" t="s">
        <v>17</v>
      </c>
      <c r="C10" s="11" t="s">
        <v>10</v>
      </c>
      <c r="D10" s="12"/>
      <c r="E10" s="13">
        <v>0.09</v>
      </c>
      <c r="F10" s="13">
        <f>'[1]янв 2020'!F13+'[1]фев 2020'!F13+'[1]март 2020'!F13+'[1]апр 2020'!F13+'[1]май 2020'!F13+'[1]июнь 2020'!F13+'[1]июль 2020'!F13+'[1]авг 2020'!F13+'[1]сент 2020'!F13+'[1]окт 2020'!F13+'[1]нояб 2020'!F13+'[1]дек 2020'!F13</f>
        <v>3626.2080000000005</v>
      </c>
      <c r="L10" s="14">
        <f>E10*3357.6*12</f>
        <v>3626.2079999999996</v>
      </c>
    </row>
    <row r="11" spans="1:12" ht="76.5" customHeight="1" x14ac:dyDescent="0.3">
      <c r="A11" s="9" t="s">
        <v>18</v>
      </c>
      <c r="B11" s="20" t="s">
        <v>19</v>
      </c>
      <c r="C11" s="21" t="s">
        <v>20</v>
      </c>
      <c r="D11" s="22"/>
      <c r="E11" s="23">
        <v>0</v>
      </c>
      <c r="F11" s="23">
        <v>0</v>
      </c>
      <c r="L11" s="14"/>
    </row>
    <row r="12" spans="1:12" ht="57.6" x14ac:dyDescent="0.3">
      <c r="A12" s="9" t="s">
        <v>21</v>
      </c>
      <c r="B12" s="24"/>
      <c r="C12" s="25"/>
      <c r="D12" s="26"/>
      <c r="E12" s="27"/>
      <c r="F12" s="27"/>
      <c r="L12" s="14"/>
    </row>
    <row r="13" spans="1:12" ht="57.6" x14ac:dyDescent="0.3">
      <c r="A13" s="28" t="s">
        <v>22</v>
      </c>
      <c r="B13" s="17" t="s">
        <v>23</v>
      </c>
      <c r="C13" s="11" t="s">
        <v>24</v>
      </c>
      <c r="D13" s="12"/>
      <c r="E13" s="13">
        <v>0.05</v>
      </c>
      <c r="F13" s="13">
        <v>2000</v>
      </c>
      <c r="L13" s="14">
        <f>E13*3357.6*12</f>
        <v>2014.56</v>
      </c>
    </row>
    <row r="14" spans="1:12" ht="75" customHeight="1" x14ac:dyDescent="0.3">
      <c r="A14" s="9" t="s">
        <v>18</v>
      </c>
      <c r="B14" s="20" t="s">
        <v>25</v>
      </c>
      <c r="C14" s="21" t="s">
        <v>26</v>
      </c>
      <c r="D14" s="22"/>
      <c r="E14" s="23">
        <v>0</v>
      </c>
      <c r="F14" s="23">
        <v>0</v>
      </c>
      <c r="L14" s="14"/>
    </row>
    <row r="15" spans="1:12" ht="57.6" x14ac:dyDescent="0.3">
      <c r="A15" s="9" t="s">
        <v>21</v>
      </c>
      <c r="B15" s="24"/>
      <c r="C15" s="25"/>
      <c r="D15" s="26"/>
      <c r="E15" s="27"/>
      <c r="F15" s="27"/>
      <c r="L15" s="14"/>
    </row>
    <row r="16" spans="1:12" ht="73.5" customHeight="1" x14ac:dyDescent="0.3">
      <c r="A16" s="9" t="s">
        <v>18</v>
      </c>
      <c r="B16" s="20" t="s">
        <v>27</v>
      </c>
      <c r="C16" s="21" t="s">
        <v>28</v>
      </c>
      <c r="D16" s="22"/>
      <c r="E16" s="23">
        <v>0</v>
      </c>
      <c r="F16" s="23">
        <v>0</v>
      </c>
      <c r="L16" s="14"/>
    </row>
    <row r="17" spans="1:12" ht="57.6" x14ac:dyDescent="0.3">
      <c r="A17" s="9" t="s">
        <v>21</v>
      </c>
      <c r="B17" s="24"/>
      <c r="C17" s="25"/>
      <c r="D17" s="26"/>
      <c r="E17" s="27"/>
      <c r="F17" s="27"/>
      <c r="L17" s="14"/>
    </row>
    <row r="18" spans="1:12" x14ac:dyDescent="0.3">
      <c r="A18" s="29" t="s">
        <v>29</v>
      </c>
      <c r="B18" s="30"/>
      <c r="C18" s="30"/>
      <c r="D18" s="31"/>
      <c r="E18" s="32"/>
      <c r="F18" s="33">
        <f>F6+F7+F8+F9+F10+F11+F13+F14+F16</f>
        <v>513698.24</v>
      </c>
      <c r="L18" s="14">
        <f>'[1]янв 2020'!F15+'[1]фев 2020'!F15+'[1]март 2020'!F15+'[1]апр 2020'!F15+'[1]май 2020'!F16+'[1]июнь 2020'!F17+'[1]июль 2020'!F14+'[1]авг 2020'!F14+'[1]сент 2020'!F14+'[1]окт 2020'!F14+'[1]нояб 2020'!F14+'[1]дек 2020'!F16</f>
        <v>513698.24000000005</v>
      </c>
    </row>
    <row r="19" spans="1:12" x14ac:dyDescent="0.3">
      <c r="A19" s="34" t="s">
        <v>30</v>
      </c>
      <c r="B19" s="34"/>
      <c r="C19" s="34"/>
      <c r="D19" s="34"/>
      <c r="E19" s="34"/>
      <c r="F19" s="34"/>
    </row>
    <row r="20" spans="1:12" ht="103.5" customHeight="1" x14ac:dyDescent="0.3">
      <c r="A20" s="3" t="s">
        <v>2</v>
      </c>
      <c r="B20" s="3" t="s">
        <v>3</v>
      </c>
      <c r="C20" s="35" t="s">
        <v>4</v>
      </c>
      <c r="D20" s="36" t="s">
        <v>31</v>
      </c>
      <c r="E20" s="3" t="s">
        <v>5</v>
      </c>
      <c r="F20" s="3" t="s">
        <v>6</v>
      </c>
    </row>
    <row r="21" spans="1:12" ht="33" customHeight="1" x14ac:dyDescent="0.3">
      <c r="A21" s="37" t="s">
        <v>32</v>
      </c>
      <c r="B21" s="38" t="s">
        <v>33</v>
      </c>
      <c r="C21" s="35" t="s">
        <v>34</v>
      </c>
      <c r="D21" s="35">
        <v>6</v>
      </c>
      <c r="E21" s="18">
        <f t="shared" ref="E21:E35" si="0">F21/D21</f>
        <v>1499</v>
      </c>
      <c r="F21" s="18">
        <v>8994</v>
      </c>
    </row>
    <row r="22" spans="1:12" ht="46.5" customHeight="1" x14ac:dyDescent="0.3">
      <c r="A22" s="39" t="s">
        <v>35</v>
      </c>
      <c r="B22" s="38" t="s">
        <v>33</v>
      </c>
      <c r="C22" s="35" t="s">
        <v>34</v>
      </c>
      <c r="D22" s="35">
        <v>2</v>
      </c>
      <c r="E22" s="18">
        <f t="shared" si="0"/>
        <v>1426.5</v>
      </c>
      <c r="F22" s="18">
        <v>2853</v>
      </c>
    </row>
    <row r="23" spans="1:12" ht="44.25" customHeight="1" x14ac:dyDescent="0.3">
      <c r="A23" s="40" t="s">
        <v>36</v>
      </c>
      <c r="B23" s="38" t="s">
        <v>33</v>
      </c>
      <c r="C23" s="35" t="s">
        <v>37</v>
      </c>
      <c r="D23" s="35">
        <v>140</v>
      </c>
      <c r="E23" s="18">
        <f t="shared" si="0"/>
        <v>255.73571428571429</v>
      </c>
      <c r="F23" s="18">
        <v>35803</v>
      </c>
    </row>
    <row r="24" spans="1:12" ht="60" customHeight="1" x14ac:dyDescent="0.3">
      <c r="A24" s="37" t="s">
        <v>38</v>
      </c>
      <c r="B24" s="38" t="s">
        <v>39</v>
      </c>
      <c r="C24" s="35" t="s">
        <v>34</v>
      </c>
      <c r="D24" s="35">
        <v>176</v>
      </c>
      <c r="E24" s="18">
        <f t="shared" si="0"/>
        <v>289.14772727272725</v>
      </c>
      <c r="F24" s="18">
        <v>50890</v>
      </c>
    </row>
    <row r="25" spans="1:12" ht="60.75" customHeight="1" x14ac:dyDescent="0.3">
      <c r="A25" s="37" t="s">
        <v>40</v>
      </c>
      <c r="B25" s="38" t="s">
        <v>41</v>
      </c>
      <c r="C25" s="35" t="s">
        <v>37</v>
      </c>
      <c r="D25" s="35">
        <v>8</v>
      </c>
      <c r="E25" s="18">
        <f t="shared" si="0"/>
        <v>475</v>
      </c>
      <c r="F25" s="18">
        <v>3800</v>
      </c>
    </row>
    <row r="26" spans="1:12" ht="30.75" customHeight="1" x14ac:dyDescent="0.3">
      <c r="A26" s="37" t="s">
        <v>42</v>
      </c>
      <c r="B26" s="38" t="s">
        <v>43</v>
      </c>
      <c r="C26" s="35" t="s">
        <v>34</v>
      </c>
      <c r="D26" s="35">
        <v>3</v>
      </c>
      <c r="E26" s="18">
        <f t="shared" si="0"/>
        <v>2165.3333333333335</v>
      </c>
      <c r="F26" s="18">
        <v>6496</v>
      </c>
    </row>
    <row r="27" spans="1:12" ht="45.75" customHeight="1" x14ac:dyDescent="0.3">
      <c r="A27" s="39" t="s">
        <v>44</v>
      </c>
      <c r="B27" s="38" t="s">
        <v>43</v>
      </c>
      <c r="C27" s="35" t="s">
        <v>34</v>
      </c>
      <c r="D27" s="35">
        <v>4</v>
      </c>
      <c r="E27" s="18">
        <f t="shared" si="0"/>
        <v>1609.75</v>
      </c>
      <c r="F27" s="18">
        <v>6439</v>
      </c>
    </row>
    <row r="28" spans="1:12" ht="42" customHeight="1" x14ac:dyDescent="0.3">
      <c r="A28" s="40" t="s">
        <v>45</v>
      </c>
      <c r="B28" s="38" t="s">
        <v>43</v>
      </c>
      <c r="C28" s="35" t="s">
        <v>37</v>
      </c>
      <c r="D28" s="35">
        <v>5</v>
      </c>
      <c r="E28" s="18">
        <f t="shared" si="0"/>
        <v>520.6</v>
      </c>
      <c r="F28" s="18">
        <v>2603</v>
      </c>
    </row>
    <row r="29" spans="1:12" ht="88.5" customHeight="1" x14ac:dyDescent="0.3">
      <c r="A29" s="41" t="s">
        <v>46</v>
      </c>
      <c r="B29" s="38" t="s">
        <v>43</v>
      </c>
      <c r="C29" s="35" t="s">
        <v>37</v>
      </c>
      <c r="D29" s="35">
        <v>56.08</v>
      </c>
      <c r="E29" s="18">
        <f t="shared" si="0"/>
        <v>72.360912981455073</v>
      </c>
      <c r="F29" s="18">
        <v>4058</v>
      </c>
    </row>
    <row r="30" spans="1:12" ht="47.25" customHeight="1" x14ac:dyDescent="0.3">
      <c r="A30" s="37" t="s">
        <v>47</v>
      </c>
      <c r="B30" s="38" t="s">
        <v>48</v>
      </c>
      <c r="C30" s="35" t="s">
        <v>49</v>
      </c>
      <c r="D30" s="35">
        <v>1</v>
      </c>
      <c r="E30" s="18">
        <f t="shared" si="0"/>
        <v>1615</v>
      </c>
      <c r="F30" s="18">
        <v>1615</v>
      </c>
    </row>
    <row r="31" spans="1:12" ht="33" customHeight="1" x14ac:dyDescent="0.3">
      <c r="A31" s="39" t="s">
        <v>50</v>
      </c>
      <c r="B31" s="38" t="s">
        <v>48</v>
      </c>
      <c r="C31" s="35" t="s">
        <v>37</v>
      </c>
      <c r="D31" s="35">
        <v>0.8</v>
      </c>
      <c r="E31" s="18">
        <f t="shared" si="0"/>
        <v>1553.75</v>
      </c>
      <c r="F31" s="18">
        <v>1243</v>
      </c>
    </row>
    <row r="32" spans="1:12" ht="47.25" customHeight="1" x14ac:dyDescent="0.3">
      <c r="A32" s="39" t="s">
        <v>51</v>
      </c>
      <c r="B32" s="38" t="s">
        <v>48</v>
      </c>
      <c r="C32" s="35" t="s">
        <v>49</v>
      </c>
      <c r="D32" s="35">
        <v>1</v>
      </c>
      <c r="E32" s="18">
        <f t="shared" si="0"/>
        <v>13486</v>
      </c>
      <c r="F32" s="18">
        <v>13486</v>
      </c>
    </row>
    <row r="33" spans="1:12" ht="137.25" customHeight="1" x14ac:dyDescent="0.3">
      <c r="A33" s="39" t="s">
        <v>52</v>
      </c>
      <c r="B33" s="38" t="s">
        <v>48</v>
      </c>
      <c r="C33" s="35" t="s">
        <v>49</v>
      </c>
      <c r="D33" s="35">
        <v>4</v>
      </c>
      <c r="E33" s="18">
        <f t="shared" si="0"/>
        <v>3090</v>
      </c>
      <c r="F33" s="18">
        <v>12360</v>
      </c>
    </row>
    <row r="34" spans="1:12" ht="45.75" customHeight="1" x14ac:dyDescent="0.3">
      <c r="A34" s="37" t="s">
        <v>53</v>
      </c>
      <c r="B34" s="38" t="s">
        <v>54</v>
      </c>
      <c r="C34" s="35" t="s">
        <v>34</v>
      </c>
      <c r="D34" s="35">
        <v>3</v>
      </c>
      <c r="E34" s="18">
        <f t="shared" si="0"/>
        <v>1465</v>
      </c>
      <c r="F34" s="18">
        <v>4395</v>
      </c>
    </row>
    <row r="35" spans="1:12" ht="78.75" customHeight="1" x14ac:dyDescent="0.3">
      <c r="A35" s="37" t="s">
        <v>55</v>
      </c>
      <c r="B35" s="38" t="s">
        <v>27</v>
      </c>
      <c r="C35" s="35" t="s">
        <v>49</v>
      </c>
      <c r="D35" s="35">
        <v>1</v>
      </c>
      <c r="E35" s="18">
        <f t="shared" si="0"/>
        <v>8972</v>
      </c>
      <c r="F35" s="18">
        <v>8972</v>
      </c>
    </row>
    <row r="36" spans="1:12" ht="19.5" customHeight="1" x14ac:dyDescent="0.3">
      <c r="A36" s="42" t="s">
        <v>56</v>
      </c>
      <c r="B36" s="43"/>
      <c r="C36" s="44"/>
      <c r="D36" s="44"/>
      <c r="E36" s="45"/>
      <c r="F36" s="45">
        <f>F21+F22+F23+F24+F25+F26+F27+F28+F29+F30+F31+F32+F33+F34+F35</f>
        <v>164007</v>
      </c>
      <c r="L36" s="46">
        <f>'[1]янв 2020'!F21+'[1]фев 2020'!F21+'[1]март 2020'!F21+'[1]апр 2020'!F21+'[1]май 2020'!F22+'[1]июнь 2020'!F24+'[1]июль 2020'!F21+'[1]авг 2020'!F19+'[1]сент 2020'!F21+'[1]окт 2020'!F21+'[1]нояб 2020'!F21+'[1]дек 2020'!F23</f>
        <v>164007</v>
      </c>
    </row>
    <row r="37" spans="1:12" x14ac:dyDescent="0.3">
      <c r="A37" s="47" t="s">
        <v>57</v>
      </c>
      <c r="B37" s="48"/>
      <c r="C37" s="48"/>
      <c r="D37" s="48"/>
      <c r="E37" s="48"/>
      <c r="F37" s="49"/>
    </row>
    <row r="38" spans="1:12" ht="109.5" customHeight="1" x14ac:dyDescent="0.3">
      <c r="A38" s="3" t="s">
        <v>2</v>
      </c>
      <c r="B38" s="3" t="s">
        <v>3</v>
      </c>
      <c r="C38" s="35" t="s">
        <v>4</v>
      </c>
      <c r="D38" s="36" t="s">
        <v>31</v>
      </c>
      <c r="E38" s="3" t="s">
        <v>5</v>
      </c>
      <c r="F38" s="3" t="s">
        <v>6</v>
      </c>
    </row>
    <row r="39" spans="1:12" ht="29.25" customHeight="1" x14ac:dyDescent="0.3">
      <c r="A39" s="37" t="s">
        <v>58</v>
      </c>
      <c r="B39" s="38" t="s">
        <v>59</v>
      </c>
      <c r="C39" s="35" t="s">
        <v>37</v>
      </c>
      <c r="D39" s="35">
        <v>195.12</v>
      </c>
      <c r="E39" s="18">
        <f>F39/D39</f>
        <v>2434.5274702747029</v>
      </c>
      <c r="F39" s="18">
        <v>475025</v>
      </c>
    </row>
    <row r="40" spans="1:12" ht="29.25" customHeight="1" x14ac:dyDescent="0.3">
      <c r="A40" s="37" t="s">
        <v>58</v>
      </c>
      <c r="B40" s="38" t="s">
        <v>60</v>
      </c>
      <c r="C40" s="35" t="s">
        <v>37</v>
      </c>
      <c r="D40" s="35">
        <v>201</v>
      </c>
      <c r="E40" s="18">
        <f>F40/D40</f>
        <v>2563.039800995025</v>
      </c>
      <c r="F40" s="18">
        <v>515171</v>
      </c>
    </row>
    <row r="41" spans="1:12" ht="33.75" customHeight="1" x14ac:dyDescent="0.3">
      <c r="A41" s="42" t="s">
        <v>61</v>
      </c>
      <c r="B41" s="38"/>
      <c r="C41" s="35"/>
      <c r="D41" s="35"/>
      <c r="E41" s="18"/>
      <c r="F41" s="45">
        <f>F39+F40</f>
        <v>990196</v>
      </c>
      <c r="L41" s="46">
        <f>'[1]июль 2020'!F25+'[1]авг 2020'!F23</f>
        <v>990196</v>
      </c>
    </row>
    <row r="43" spans="1:12" x14ac:dyDescent="0.3">
      <c r="A43" s="50" t="s">
        <v>62</v>
      </c>
      <c r="B43" s="50"/>
      <c r="C43" s="50"/>
      <c r="D43" s="50"/>
      <c r="E43" s="50"/>
      <c r="F43" s="50"/>
    </row>
    <row r="44" spans="1:12" x14ac:dyDescent="0.3">
      <c r="A44" s="50" t="s">
        <v>63</v>
      </c>
      <c r="B44" s="50"/>
      <c r="C44" s="50"/>
      <c r="D44" s="50"/>
      <c r="E44" s="50"/>
      <c r="F44" s="50"/>
    </row>
  </sheetData>
  <mergeCells count="26">
    <mergeCell ref="A43:F43"/>
    <mergeCell ref="A44:F44"/>
    <mergeCell ref="B16:B17"/>
    <mergeCell ref="C16:D17"/>
    <mergeCell ref="E16:E17"/>
    <mergeCell ref="F16:F17"/>
    <mergeCell ref="A19:F19"/>
    <mergeCell ref="A37:F37"/>
    <mergeCell ref="F11:F12"/>
    <mergeCell ref="C13:D13"/>
    <mergeCell ref="B14:B15"/>
    <mergeCell ref="C14:D15"/>
    <mergeCell ref="E14:E15"/>
    <mergeCell ref="F14:F15"/>
    <mergeCell ref="C8:D8"/>
    <mergeCell ref="C9:D9"/>
    <mergeCell ref="C10:D10"/>
    <mergeCell ref="B11:B12"/>
    <mergeCell ref="C11:D12"/>
    <mergeCell ref="E11:E12"/>
    <mergeCell ref="A1:I1"/>
    <mergeCell ref="A2:I2"/>
    <mergeCell ref="C4:D4"/>
    <mergeCell ref="A5:F5"/>
    <mergeCell ref="C6:D6"/>
    <mergeCell ref="C7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2021-04-05T05:29:42Z</dcterms:created>
  <dcterms:modified xsi:type="dcterms:W3CDTF">2021-04-05T05:30:10Z</dcterms:modified>
</cp:coreProperties>
</file>