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90" windowWidth="20730" windowHeight="9000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I42" i="1"/>
  <c r="F34"/>
  <c r="E34"/>
  <c r="D34"/>
  <c r="C34"/>
  <c r="I32"/>
  <c r="H32"/>
  <c r="I31"/>
  <c r="H31"/>
  <c r="H30"/>
  <c r="G30"/>
  <c r="I30" s="1"/>
  <c r="H29"/>
  <c r="G29"/>
  <c r="G27"/>
  <c r="F27"/>
  <c r="E27"/>
  <c r="D27"/>
  <c r="C27"/>
  <c r="H26"/>
  <c r="I25"/>
  <c r="I27" s="1"/>
  <c r="H25"/>
  <c r="F23"/>
  <c r="E23"/>
  <c r="D23"/>
  <c r="C23"/>
  <c r="I21"/>
  <c r="H21"/>
  <c r="I19"/>
  <c r="H19"/>
  <c r="I17"/>
  <c r="H17"/>
  <c r="I15"/>
  <c r="H15"/>
  <c r="I13"/>
  <c r="H13"/>
  <c r="H11"/>
  <c r="G11"/>
  <c r="G23" s="1"/>
  <c r="I9"/>
  <c r="H9"/>
  <c r="H34" l="1"/>
  <c r="D35"/>
  <c r="E35"/>
  <c r="F35"/>
  <c r="H23"/>
  <c r="I11"/>
  <c r="I23" s="1"/>
  <c r="H27"/>
  <c r="G34"/>
  <c r="G35" s="1"/>
  <c r="C35"/>
  <c r="I29"/>
  <c r="I34" s="1"/>
  <c r="I35" l="1"/>
  <c r="H35"/>
</calcChain>
</file>

<file path=xl/comments1.xml><?xml version="1.0" encoding="utf-8"?>
<comments xmlns="http://schemas.openxmlformats.org/spreadsheetml/2006/main">
  <authors>
    <author>Автор</author>
  </authors>
  <commentList>
    <comment ref="I54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 т.ч. Декабрь п.1 2833
</t>
        </r>
      </text>
    </comment>
  </commentList>
</comments>
</file>

<file path=xl/sharedStrings.xml><?xml version="1.0" encoding="utf-8"?>
<sst xmlns="http://schemas.openxmlformats.org/spreadsheetml/2006/main" count="96" uniqueCount="79">
  <si>
    <t>Информация о состоянии лицевого счета   д.№ 1 по ул. Центральной  п.Кааламо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</si>
  <si>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</si>
  <si>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</si>
  <si>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</si>
  <si>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</si>
  <si>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</si>
  <si>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</si>
  <si>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</si>
  <si>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</si>
  <si>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</si>
  <si>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- 3440,4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</si>
  <si>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</si>
  <si>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</si>
  <si>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</si>
  <si>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</si>
  <si>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</si>
  <si>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</si>
  <si>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</si>
  <si>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</si>
  <si>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</si>
  <si>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</si>
  <si>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</si>
  <si>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</si>
  <si>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</si>
  <si>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</si>
  <si>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УТВЕРЖДАЮ</t>
  </si>
  <si>
    <t>Директор ООО УК "Эталон" _____________________Н.К.Дмитриева</t>
  </si>
  <si>
    <t>за период 01.01.2021-31.12.2021</t>
  </si>
  <si>
    <t>Банковские услуги (%% и расходы)</t>
  </si>
  <si>
    <t>ТЕКУЩИЙ РЕМОНТ</t>
  </si>
  <si>
    <t>Очистка придомовой территории от снега с использованием спец.техники (трактором)</t>
  </si>
  <si>
    <t>январь</t>
  </si>
  <si>
    <t>0,92час.</t>
  </si>
  <si>
    <t>Ремонт металлической решетки</t>
  </si>
  <si>
    <t>февраль</t>
  </si>
  <si>
    <t>1шт.</t>
  </si>
  <si>
    <t xml:space="preserve">Очистка придомовой территории от снега </t>
  </si>
  <si>
    <t>1час.</t>
  </si>
  <si>
    <t>Ремонт системы ПЗУ п.Кааламо, ул. Центральная д.1, п.5</t>
  </si>
  <si>
    <t>март</t>
  </si>
  <si>
    <t>Изготовление и установка металлических урн у подъездов №№ 1,2,3,4,5</t>
  </si>
  <si>
    <t>апрель</t>
  </si>
  <si>
    <t>5шт.</t>
  </si>
  <si>
    <t>Устройство цементных полов в подвальном помещении в районе первого подъезда</t>
  </si>
  <si>
    <t>25кв.м.</t>
  </si>
  <si>
    <t>Замена аварийного участка стояка системы канализации диам.100 мм кв.№ 18</t>
  </si>
  <si>
    <t>май</t>
  </si>
  <si>
    <t>2м.п.</t>
  </si>
  <si>
    <t>Частичный ремонт штукатурки цоколя фасада (подъезд № 1, вход в подвальное помещение № 1)</t>
  </si>
  <si>
    <t>июнь</t>
  </si>
  <si>
    <t>24кв.м.</t>
  </si>
  <si>
    <t>Замена аварийного канализационного выпуска подъезд № 1</t>
  </si>
  <si>
    <t>июль</t>
  </si>
  <si>
    <t>Обработка лестничных клеток от блох</t>
  </si>
  <si>
    <t>август</t>
  </si>
  <si>
    <t>Замена неисправных светодиодных светильников с датчиком на движение в подъездах №№ 1,2,5</t>
  </si>
  <si>
    <t>сентябрь</t>
  </si>
  <si>
    <t>3шт.</t>
  </si>
  <si>
    <t>Изготовление и установка металлического поручня п. Кааламо, ул. Центральная д.1,п.1 (1,4м)</t>
  </si>
  <si>
    <t>октябрь</t>
  </si>
  <si>
    <t>Изготовление и установка металлического поручня п. Кааламо, ул. Центральная д.1,п.3 (1,4м)</t>
  </si>
  <si>
    <t>Ремонт системы ПЗУ (замена предохранителя) ул. Центральная д.1,п.5</t>
  </si>
  <si>
    <t>Замена кранов на радиаторах системы отопления в кв. № 29</t>
  </si>
  <si>
    <t>2шт.</t>
  </si>
  <si>
    <t>Дезинсекция от блох подвала и лестничного марша</t>
  </si>
  <si>
    <t>2290кв.м.</t>
  </si>
  <si>
    <t>Замена аварийного участка стояка ХВС кв. №№ 17,20,23,26,29</t>
  </si>
  <si>
    <t>ноябрь</t>
  </si>
  <si>
    <t>15м.п.</t>
  </si>
  <si>
    <t>Частиный ремонт кровли из наплавляемого рулонного материала в один слой над подъездами №№ 1,3,4,5</t>
  </si>
  <si>
    <t>96кв.м.</t>
  </si>
  <si>
    <t>Замена аварийной подводки к радиатору системы отопления в кв. № 20</t>
  </si>
  <si>
    <t>Очистка придомовой территории от снега спец.техникой</t>
  </si>
  <si>
    <t>декабрь</t>
  </si>
  <si>
    <t>0,5час.</t>
  </si>
  <si>
    <t>Материалы</t>
  </si>
  <si>
    <t>КАПИТАЛЬНЫЙ  РЕМОНТ</t>
  </si>
  <si>
    <t>период</t>
  </si>
  <si>
    <t>объем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</si>
</sst>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sz val="10"/>
      <color indexed="12"/>
      <name val="Arial Cyr"/>
      <charset val="204"/>
    </font>
    <font>
      <i/>
      <sz val="10"/>
      <color indexed="12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34" applyNumberFormat="0" applyAlignment="0" applyProtection="0"/>
    <xf numFmtId="0" fontId="13" fillId="22" borderId="35" applyNumberFormat="0" applyAlignment="0" applyProtection="0"/>
    <xf numFmtId="0" fontId="14" fillId="22" borderId="34" applyNumberFormat="0" applyAlignment="0" applyProtection="0"/>
    <xf numFmtId="164" fontId="1" fillId="0" borderId="0" applyFont="0" applyFill="0" applyBorder="0" applyAlignment="0" applyProtection="0"/>
    <xf numFmtId="0" fontId="15" fillId="0" borderId="36" applyNumberFormat="0" applyFill="0" applyAlignment="0" applyProtection="0"/>
    <xf numFmtId="0" fontId="16" fillId="0" borderId="37" applyNumberFormat="0" applyFill="0" applyAlignment="0" applyProtection="0"/>
    <xf numFmtId="0" fontId="17" fillId="0" borderId="3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39" applyNumberFormat="0" applyFill="0" applyAlignment="0" applyProtection="0"/>
    <xf numFmtId="0" fontId="19" fillId="23" borderId="40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5" borderId="41" applyNumberFormat="0" applyFont="0" applyAlignment="0" applyProtection="0"/>
    <xf numFmtId="0" fontId="1" fillId="25" borderId="41" applyNumberFormat="0" applyFont="0" applyAlignment="0" applyProtection="0"/>
    <xf numFmtId="0" fontId="24" fillId="0" borderId="42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</cellStyleXfs>
  <cellXfs count="147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1" fontId="9" fillId="2" borderId="11" xfId="1" applyNumberFormat="1" applyFont="1" applyFill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2" borderId="12" xfId="1" applyNumberFormat="1" applyFont="1" applyFill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2" borderId="10" xfId="1" applyNumberFormat="1" applyFont="1" applyFill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9" fillId="0" borderId="10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17" xfId="1" applyNumberFormat="1" applyFont="1" applyBorder="1" applyAlignment="1">
      <alignment horizontal="center"/>
    </xf>
    <xf numFmtId="3" fontId="9" fillId="2" borderId="16" xfId="1" applyNumberFormat="1" applyFont="1" applyFill="1" applyBorder="1" applyAlignment="1">
      <alignment horizontal="center"/>
    </xf>
    <xf numFmtId="3" fontId="9" fillId="0" borderId="16" xfId="1" applyNumberFormat="1" applyFont="1" applyBorder="1" applyAlignment="1">
      <alignment horizontal="center"/>
    </xf>
    <xf numFmtId="3" fontId="9" fillId="0" borderId="18" xfId="1" applyNumberFormat="1" applyFont="1" applyBorder="1" applyAlignment="1">
      <alignment horizontal="center"/>
    </xf>
    <xf numFmtId="3" fontId="5" fillId="0" borderId="21" xfId="1" applyNumberFormat="1" applyFont="1" applyBorder="1" applyAlignment="1">
      <alignment horizontal="center"/>
    </xf>
    <xf numFmtId="3" fontId="5" fillId="0" borderId="22" xfId="1" applyNumberFormat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3" fontId="2" fillId="3" borderId="23" xfId="1" applyNumberFormat="1" applyFont="1" applyFill="1" applyBorder="1" applyAlignment="1">
      <alignment horizontal="center"/>
    </xf>
    <xf numFmtId="3" fontId="2" fillId="3" borderId="13" xfId="1" applyNumberFormat="1" applyFont="1" applyFill="1" applyBorder="1" applyAlignment="1">
      <alignment horizontal="center"/>
    </xf>
    <xf numFmtId="3" fontId="9" fillId="0" borderId="2" xfId="1" applyNumberFormat="1" applyFont="1" applyBorder="1" applyAlignment="1">
      <alignment horizontal="center"/>
    </xf>
    <xf numFmtId="3" fontId="9" fillId="2" borderId="31" xfId="1" applyNumberFormat="1" applyFont="1" applyFill="1" applyBorder="1" applyAlignment="1">
      <alignment horizontal="center"/>
    </xf>
    <xf numFmtId="3" fontId="9" fillId="0" borderId="31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3" fontId="2" fillId="3" borderId="17" xfId="1" applyNumberFormat="1" applyFont="1" applyFill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3" fontId="1" fillId="0" borderId="0" xfId="1" applyNumberFormat="1"/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9" fillId="0" borderId="16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0" xfId="1" applyFont="1" applyBorder="1" applyAlignment="1">
      <alignment horizontal="left"/>
    </xf>
    <xf numFmtId="0" fontId="5" fillId="0" borderId="33" xfId="1" applyFont="1" applyBorder="1" applyAlignment="1">
      <alignment horizontal="left"/>
    </xf>
    <xf numFmtId="0" fontId="5" fillId="0" borderId="17" xfId="1" applyFont="1" applyBorder="1" applyAlignment="1">
      <alignment horizontal="left"/>
    </xf>
    <xf numFmtId="0" fontId="2" fillId="3" borderId="33" xfId="1" applyFont="1" applyFill="1" applyBorder="1" applyAlignment="1">
      <alignment horizontal="center"/>
    </xf>
    <xf numFmtId="0" fontId="2" fillId="3" borderId="17" xfId="1" applyFont="1" applyFill="1" applyBorder="1" applyAlignment="1">
      <alignment horizontal="center"/>
    </xf>
    <xf numFmtId="0" fontId="2" fillId="3" borderId="23" xfId="1" applyFont="1" applyFill="1" applyBorder="1" applyAlignment="1">
      <alignment horizontal="left"/>
    </xf>
    <xf numFmtId="0" fontId="2" fillId="3" borderId="24" xfId="1" applyFont="1" applyFill="1" applyBorder="1" applyAlignment="1">
      <alignment horizontal="left"/>
    </xf>
    <xf numFmtId="0" fontId="2" fillId="3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9" fillId="0" borderId="30" xfId="1" applyFont="1" applyBorder="1" applyAlignment="1">
      <alignment horizontal="left" wrapText="1"/>
    </xf>
    <xf numFmtId="0" fontId="9" fillId="0" borderId="31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9" fillId="0" borderId="13" xfId="1" applyFont="1" applyBorder="1" applyAlignment="1">
      <alignment horizontal="left"/>
    </xf>
    <xf numFmtId="0" fontId="27" fillId="0" borderId="0" xfId="1" applyFont="1"/>
    <xf numFmtId="0" fontId="27" fillId="0" borderId="0" xfId="1" applyFont="1" applyAlignment="1">
      <alignment horizontal="right"/>
    </xf>
    <xf numFmtId="3" fontId="9" fillId="0" borderId="10" xfId="1" applyNumberFormat="1" applyFont="1" applyFill="1" applyBorder="1" applyAlignment="1">
      <alignment horizontal="center"/>
    </xf>
    <xf numFmtId="4" fontId="9" fillId="0" borderId="0" xfId="1" applyNumberFormat="1" applyFont="1"/>
    <xf numFmtId="0" fontId="2" fillId="3" borderId="1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3" fontId="2" fillId="2" borderId="13" xfId="1" applyNumberFormat="1" applyFont="1" applyFill="1" applyBorder="1" applyAlignment="1">
      <alignment horizontal="center"/>
    </xf>
    <xf numFmtId="3" fontId="9" fillId="0" borderId="32" xfId="1" applyNumberFormat="1" applyFont="1" applyFill="1" applyBorder="1" applyAlignment="1">
      <alignment horizontal="center"/>
    </xf>
    <xf numFmtId="3" fontId="0" fillId="0" borderId="0" xfId="0" applyNumberFormat="1"/>
    <xf numFmtId="0" fontId="9" fillId="2" borderId="43" xfId="1" applyFont="1" applyFill="1" applyBorder="1" applyAlignment="1">
      <alignment horizontal="center" wrapText="1"/>
    </xf>
    <xf numFmtId="0" fontId="9" fillId="2" borderId="44" xfId="1" applyFont="1" applyFill="1" applyBorder="1" applyAlignment="1">
      <alignment horizontal="center" wrapText="1"/>
    </xf>
    <xf numFmtId="0" fontId="28" fillId="0" borderId="0" xfId="1" applyFont="1"/>
    <xf numFmtId="0" fontId="29" fillId="0" borderId="0" xfId="0" applyFont="1"/>
    <xf numFmtId="0" fontId="9" fillId="2" borderId="13" xfId="1" applyFont="1" applyFill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/>
    <xf numFmtId="0" fontId="5" fillId="0" borderId="25" xfId="1" applyFont="1" applyBorder="1" applyAlignment="1"/>
    <xf numFmtId="0" fontId="30" fillId="26" borderId="23" xfId="1" applyFont="1" applyFill="1" applyBorder="1" applyAlignment="1">
      <alignment wrapText="1"/>
    </xf>
    <xf numFmtId="0" fontId="30" fillId="26" borderId="45" xfId="1" applyFont="1" applyFill="1" applyBorder="1" applyAlignment="1">
      <alignment wrapText="1"/>
    </xf>
    <xf numFmtId="0" fontId="5" fillId="26" borderId="45" xfId="1" applyFont="1" applyFill="1" applyBorder="1" applyAlignment="1"/>
    <xf numFmtId="3" fontId="2" fillId="26" borderId="24" xfId="1" applyNumberFormat="1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wrapText="1"/>
    </xf>
    <xf numFmtId="0" fontId="31" fillId="0" borderId="11" xfId="0" applyFont="1" applyFill="1" applyBorder="1" applyAlignment="1">
      <alignment wrapText="1"/>
    </xf>
    <xf numFmtId="0" fontId="31" fillId="0" borderId="11" xfId="0" applyFont="1" applyBorder="1" applyAlignment="1"/>
    <xf numFmtId="17" fontId="31" fillId="0" borderId="21" xfId="0" applyNumberFormat="1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3" fontId="31" fillId="27" borderId="22" xfId="0" applyNumberFormat="1" applyFont="1" applyFill="1" applyBorder="1" applyAlignment="1">
      <alignment horizontal="center" vertical="center"/>
    </xf>
    <xf numFmtId="0" fontId="32" fillId="0" borderId="0" xfId="0" applyFont="1"/>
    <xf numFmtId="0" fontId="31" fillId="0" borderId="13" xfId="0" applyFont="1" applyBorder="1" applyAlignment="1">
      <alignment horizontal="center" vertical="center"/>
    </xf>
    <xf numFmtId="3" fontId="31" fillId="27" borderId="12" xfId="0" applyNumberFormat="1" applyFont="1" applyFill="1" applyBorder="1" applyAlignment="1">
      <alignment horizontal="center" vertical="center"/>
    </xf>
    <xf numFmtId="3" fontId="31" fillId="0" borderId="22" xfId="0" applyNumberFormat="1" applyFont="1" applyFill="1" applyBorder="1" applyAlignment="1">
      <alignment horizontal="center" vertical="center"/>
    </xf>
    <xf numFmtId="2" fontId="33" fillId="0" borderId="0" xfId="0" applyNumberFormat="1" applyFont="1"/>
    <xf numFmtId="0" fontId="31" fillId="0" borderId="6" xfId="0" applyFont="1" applyFill="1" applyBorder="1" applyAlignment="1">
      <alignment wrapText="1"/>
    </xf>
    <xf numFmtId="0" fontId="31" fillId="0" borderId="7" xfId="0" applyFont="1" applyFill="1" applyBorder="1" applyAlignment="1">
      <alignment wrapText="1"/>
    </xf>
    <xf numFmtId="0" fontId="31" fillId="0" borderId="27" xfId="0" applyFont="1" applyFill="1" applyBorder="1" applyAlignment="1">
      <alignment wrapText="1"/>
    </xf>
    <xf numFmtId="0" fontId="31" fillId="0" borderId="21" xfId="0" applyFont="1" applyBorder="1" applyAlignment="1">
      <alignment horizontal="center" vertical="center" wrapText="1"/>
    </xf>
    <xf numFmtId="0" fontId="31" fillId="0" borderId="14" xfId="0" applyFont="1" applyFill="1" applyBorder="1" applyAlignment="1">
      <alignment wrapText="1"/>
    </xf>
    <xf numFmtId="0" fontId="31" fillId="0" borderId="13" xfId="0" applyFont="1" applyFill="1" applyBorder="1" applyAlignment="1">
      <alignment wrapText="1"/>
    </xf>
    <xf numFmtId="0" fontId="31" fillId="0" borderId="13" xfId="0" applyFont="1" applyBorder="1" applyAlignment="1"/>
    <xf numFmtId="3" fontId="31" fillId="0" borderId="12" xfId="0" applyNumberFormat="1" applyFont="1" applyFill="1" applyBorder="1" applyAlignment="1">
      <alignment horizontal="center" vertical="center"/>
    </xf>
    <xf numFmtId="0" fontId="0" fillId="0" borderId="13" xfId="0" applyBorder="1" applyAlignment="1"/>
    <xf numFmtId="3" fontId="31" fillId="0" borderId="13" xfId="0" applyNumberFormat="1" applyFont="1" applyFill="1" applyBorder="1" applyAlignment="1">
      <alignment horizontal="center" vertical="center"/>
    </xf>
    <xf numFmtId="3" fontId="31" fillId="27" borderId="13" xfId="0" applyNumberFormat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wrapText="1"/>
    </xf>
    <xf numFmtId="0" fontId="5" fillId="0" borderId="47" xfId="1" applyFont="1" applyBorder="1" applyAlignment="1"/>
    <xf numFmtId="0" fontId="5" fillId="0" borderId="48" xfId="1" applyFont="1" applyBorder="1" applyAlignment="1"/>
    <xf numFmtId="2" fontId="5" fillId="0" borderId="0" xfId="1" applyNumberFormat="1" applyFont="1" applyBorder="1"/>
    <xf numFmtId="0" fontId="30" fillId="3" borderId="23" xfId="1" applyFont="1" applyFill="1" applyBorder="1" applyAlignment="1">
      <alignment wrapText="1"/>
    </xf>
    <xf numFmtId="0" fontId="30" fillId="3" borderId="45" xfId="1" applyFont="1" applyFill="1" applyBorder="1" applyAlignment="1">
      <alignment wrapText="1"/>
    </xf>
    <xf numFmtId="0" fontId="5" fillId="3" borderId="45" xfId="1" applyFont="1" applyFill="1" applyBorder="1" applyAlignment="1"/>
    <xf numFmtId="0" fontId="5" fillId="3" borderId="45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wrapText="1"/>
    </xf>
    <xf numFmtId="0" fontId="9" fillId="0" borderId="11" xfId="1" applyFont="1" applyFill="1" applyBorder="1" applyAlignment="1">
      <alignment wrapText="1"/>
    </xf>
    <xf numFmtId="0" fontId="9" fillId="0" borderId="11" xfId="1" applyFont="1" applyBorder="1" applyAlignment="1"/>
    <xf numFmtId="0" fontId="5" fillId="0" borderId="11" xfId="1" applyFont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1" fillId="2" borderId="0" xfId="1" applyFill="1"/>
    <xf numFmtId="0" fontId="5" fillId="26" borderId="45" xfId="1" applyFont="1" applyFill="1" applyBorder="1" applyAlignment="1">
      <alignment horizontal="center"/>
    </xf>
    <xf numFmtId="0" fontId="5" fillId="26" borderId="2" xfId="1" applyFont="1" applyFill="1" applyBorder="1" applyAlignment="1">
      <alignment horizontal="center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67"/>
  <sheetViews>
    <sheetView tabSelected="1" workbookViewId="0">
      <selection activeCell="I66" sqref="I66"/>
    </sheetView>
  </sheetViews>
  <sheetFormatPr defaultRowHeight="15"/>
  <cols>
    <col min="2" max="2" width="11.5703125" customWidth="1"/>
    <col min="3" max="3" width="15.140625" customWidth="1"/>
    <col min="4" max="4" width="13.42578125" customWidth="1"/>
    <col min="5" max="5" width="18.42578125" customWidth="1"/>
    <col min="6" max="6" width="18.5703125" customWidth="1"/>
    <col min="7" max="7" width="16.85546875" customWidth="1"/>
    <col min="8" max="8" width="13.85546875" customWidth="1"/>
    <col min="9" max="9" width="16.42578125" customWidth="1"/>
    <col min="10" max="10" width="12" customWidth="1"/>
    <col min="11" max="11" width="9.7109375" bestFit="1" customWidth="1"/>
  </cols>
  <sheetData>
    <row r="1" spans="1:14">
      <c r="A1" s="1"/>
      <c r="B1" s="1"/>
      <c r="C1" s="1"/>
      <c r="D1" s="1"/>
      <c r="E1" s="1"/>
      <c r="F1" s="82"/>
      <c r="G1" s="82"/>
      <c r="H1" s="82"/>
      <c r="I1" s="83" t="s">
        <v>25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82"/>
      <c r="G2" s="82"/>
      <c r="H2" s="82"/>
      <c r="I2" s="83" t="s">
        <v>26</v>
      </c>
      <c r="J2" s="1"/>
      <c r="K2" s="1"/>
      <c r="L2" s="1"/>
      <c r="M2" s="1"/>
      <c r="N2" s="1"/>
    </row>
    <row r="3" spans="1:14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1"/>
      <c r="K3" s="1"/>
      <c r="L3" s="1"/>
      <c r="M3" s="1"/>
      <c r="N3" s="1"/>
    </row>
    <row r="4" spans="1:14">
      <c r="A4" s="50" t="s">
        <v>27</v>
      </c>
      <c r="B4" s="50"/>
      <c r="C4" s="50"/>
      <c r="D4" s="50"/>
      <c r="E4" s="50"/>
      <c r="F4" s="50"/>
      <c r="G4" s="50"/>
      <c r="H4" s="50"/>
      <c r="I4" s="50"/>
      <c r="J4" s="1"/>
      <c r="K4" s="1"/>
      <c r="L4" s="1"/>
      <c r="M4" s="1"/>
      <c r="N4" s="1"/>
    </row>
    <row r="5" spans="1:14" ht="15.75" thickBot="1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1"/>
      <c r="K5" s="1"/>
      <c r="L5" s="1"/>
      <c r="M5" s="1"/>
      <c r="N5" s="1"/>
    </row>
    <row r="6" spans="1:14" ht="54.75" thickBot="1">
      <c r="A6" s="51" t="s">
        <v>2</v>
      </c>
      <c r="B6" s="52"/>
      <c r="C6" s="42" t="s">
        <v>3</v>
      </c>
      <c r="D6" s="42" t="s">
        <v>4</v>
      </c>
      <c r="E6" s="42" t="s">
        <v>5</v>
      </c>
      <c r="F6" s="42" t="s">
        <v>6</v>
      </c>
      <c r="G6" s="42" t="s">
        <v>7</v>
      </c>
      <c r="H6" s="42" t="s">
        <v>8</v>
      </c>
      <c r="I6" s="2" t="s">
        <v>9</v>
      </c>
      <c r="J6" s="1"/>
      <c r="K6" s="45"/>
      <c r="L6" s="45"/>
      <c r="M6" s="1"/>
      <c r="N6" s="1"/>
    </row>
    <row r="7" spans="1:14">
      <c r="A7" s="46">
        <v>1</v>
      </c>
      <c r="B7" s="47"/>
      <c r="C7" s="3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5">
        <v>8</v>
      </c>
      <c r="J7" s="6"/>
      <c r="K7" s="7"/>
      <c r="L7" s="43"/>
      <c r="M7" s="1"/>
      <c r="N7" s="1"/>
    </row>
    <row r="8" spans="1:14">
      <c r="A8" s="53" t="s">
        <v>10</v>
      </c>
      <c r="B8" s="54"/>
      <c r="C8" s="54"/>
      <c r="D8" s="54"/>
      <c r="E8" s="54"/>
      <c r="F8" s="54"/>
      <c r="G8" s="54"/>
      <c r="H8" s="54"/>
      <c r="I8" s="55"/>
      <c r="J8" s="6"/>
      <c r="K8" s="7"/>
      <c r="L8" s="43"/>
      <c r="M8" s="1"/>
      <c r="N8" s="1"/>
    </row>
    <row r="9" spans="1:14">
      <c r="A9" s="56" t="s">
        <v>11</v>
      </c>
      <c r="B9" s="57"/>
      <c r="C9" s="8">
        <v>-7336.4999999995343</v>
      </c>
      <c r="D9" s="9">
        <v>152787.06000000023</v>
      </c>
      <c r="E9" s="10">
        <v>521597</v>
      </c>
      <c r="F9" s="11">
        <v>521633.9040000001</v>
      </c>
      <c r="G9" s="8">
        <v>482374.23</v>
      </c>
      <c r="H9" s="8">
        <f>C9+E9-F9</f>
        <v>-7373.4039999996312</v>
      </c>
      <c r="I9" s="9">
        <f>D9+E9-G9</f>
        <v>192009.83000000031</v>
      </c>
      <c r="J9" s="12"/>
      <c r="K9" s="13"/>
      <c r="L9" s="13"/>
      <c r="M9" s="13"/>
      <c r="N9" s="13"/>
    </row>
    <row r="10" spans="1:14">
      <c r="A10" s="58"/>
      <c r="B10" s="59"/>
      <c r="C10" s="8"/>
      <c r="D10" s="14"/>
      <c r="E10" s="10"/>
      <c r="F10" s="10"/>
      <c r="G10" s="8"/>
      <c r="H10" s="8"/>
      <c r="I10" s="15"/>
      <c r="J10" s="12"/>
      <c r="K10" s="13"/>
      <c r="L10" s="13"/>
      <c r="M10" s="13"/>
      <c r="N10" s="13"/>
    </row>
    <row r="11" spans="1:14">
      <c r="A11" s="58" t="s">
        <v>12</v>
      </c>
      <c r="B11" s="59"/>
      <c r="C11" s="8">
        <v>-259839.3</v>
      </c>
      <c r="D11" s="9">
        <v>111435.26999999996</v>
      </c>
      <c r="E11" s="16">
        <v>555092.68000000005</v>
      </c>
      <c r="F11" s="16">
        <v>293557</v>
      </c>
      <c r="G11" s="8">
        <f>497867.09-1</f>
        <v>497866.09</v>
      </c>
      <c r="H11" s="8">
        <f>C11+E11-F11</f>
        <v>1696.3800000000629</v>
      </c>
      <c r="I11" s="84">
        <f>D11+E11-G11</f>
        <v>168661.85999999993</v>
      </c>
      <c r="J11" s="12"/>
      <c r="K11" s="85"/>
      <c r="L11" s="17"/>
      <c r="M11" s="17"/>
      <c r="N11" s="17"/>
    </row>
    <row r="12" spans="1:14">
      <c r="A12" s="60"/>
      <c r="B12" s="61"/>
      <c r="C12" s="18"/>
      <c r="D12" s="19"/>
      <c r="E12" s="20"/>
      <c r="F12" s="20"/>
      <c r="G12" s="18"/>
      <c r="H12" s="18"/>
      <c r="I12" s="21"/>
      <c r="J12" s="1"/>
      <c r="K12" s="1"/>
      <c r="L12" s="1"/>
      <c r="M12" s="1"/>
      <c r="N12" s="1"/>
    </row>
    <row r="13" spans="1:14">
      <c r="A13" s="48" t="s">
        <v>13</v>
      </c>
      <c r="B13" s="49"/>
      <c r="C13" s="8">
        <v>-1.2400000001071021</v>
      </c>
      <c r="D13" s="9">
        <v>32066.329999999871</v>
      </c>
      <c r="E13" s="16">
        <v>102338.75999999997</v>
      </c>
      <c r="F13" s="16">
        <v>102338.76</v>
      </c>
      <c r="G13" s="8">
        <v>96264.7</v>
      </c>
      <c r="H13" s="8">
        <f>C13+E13-F13</f>
        <v>-1.2400000001362059</v>
      </c>
      <c r="I13" s="9">
        <f>D13+E13-G13</f>
        <v>38140.389999999854</v>
      </c>
      <c r="J13" s="1"/>
      <c r="K13" s="1"/>
      <c r="L13" s="1"/>
      <c r="M13" s="1"/>
      <c r="N13" s="1"/>
    </row>
    <row r="14" spans="1:14">
      <c r="A14" s="60"/>
      <c r="B14" s="61"/>
      <c r="C14" s="18"/>
      <c r="D14" s="22"/>
      <c r="E14" s="20"/>
      <c r="F14" s="20"/>
      <c r="G14" s="18"/>
      <c r="H14" s="8"/>
      <c r="I14" s="23"/>
      <c r="J14" s="1"/>
      <c r="K14" s="1"/>
      <c r="L14" s="1"/>
      <c r="M14" s="1"/>
      <c r="N14" s="1"/>
    </row>
    <row r="15" spans="1:14">
      <c r="A15" s="48" t="s">
        <v>14</v>
      </c>
      <c r="B15" s="49"/>
      <c r="C15" s="24">
        <v>-0.47000000004118192</v>
      </c>
      <c r="D15" s="25">
        <v>5009.82</v>
      </c>
      <c r="E15" s="16">
        <v>21286.400000000001</v>
      </c>
      <c r="F15" s="16">
        <v>21286.400000000001</v>
      </c>
      <c r="G15" s="8">
        <v>20592.730000000003</v>
      </c>
      <c r="H15" s="8">
        <f>C15+E15-F15</f>
        <v>-0.47000000004118192</v>
      </c>
      <c r="I15" s="25">
        <f>D15+E15-G15</f>
        <v>5703.489999999998</v>
      </c>
    </row>
    <row r="16" spans="1:14">
      <c r="A16" s="48"/>
      <c r="B16" s="49"/>
      <c r="C16" s="24"/>
      <c r="D16" s="25"/>
      <c r="E16" s="16"/>
      <c r="F16" s="16"/>
      <c r="G16" s="8"/>
      <c r="H16" s="8"/>
      <c r="I16" s="25"/>
    </row>
    <row r="17" spans="1:14">
      <c r="A17" s="48" t="s">
        <v>15</v>
      </c>
      <c r="B17" s="49"/>
      <c r="C17" s="24">
        <v>-0.47000000004118192</v>
      </c>
      <c r="D17" s="25">
        <v>4757.5499999999993</v>
      </c>
      <c r="E17" s="16">
        <v>20667.689999999999</v>
      </c>
      <c r="F17" s="16">
        <v>20667.689999999999</v>
      </c>
      <c r="G17" s="8">
        <v>19966.009999999998</v>
      </c>
      <c r="H17" s="8">
        <f>C17+E17-F17</f>
        <v>-0.47000000004118192</v>
      </c>
      <c r="I17" s="25">
        <f>D17+E17-G17</f>
        <v>5459.23</v>
      </c>
    </row>
    <row r="18" spans="1:14">
      <c r="A18" s="48"/>
      <c r="B18" s="49"/>
      <c r="C18" s="24"/>
      <c r="D18" s="25"/>
      <c r="E18" s="16"/>
      <c r="F18" s="16"/>
      <c r="G18" s="8"/>
      <c r="H18" s="8"/>
      <c r="I18" s="25"/>
    </row>
    <row r="19" spans="1:14">
      <c r="A19" s="48" t="s">
        <v>16</v>
      </c>
      <c r="B19" s="49"/>
      <c r="C19" s="24">
        <v>-0.16000000003623427</v>
      </c>
      <c r="D19" s="25">
        <v>6873.2800000000061</v>
      </c>
      <c r="E19" s="16">
        <v>4883.51</v>
      </c>
      <c r="F19" s="16">
        <v>4883.51</v>
      </c>
      <c r="G19" s="8">
        <v>6900.4300000000012</v>
      </c>
      <c r="H19" s="8">
        <f>C19+E19-F19</f>
        <v>-0.16000000003623427</v>
      </c>
      <c r="I19" s="25">
        <f>D19+E19-G19</f>
        <v>4856.3600000000051</v>
      </c>
    </row>
    <row r="20" spans="1:14">
      <c r="A20" s="48"/>
      <c r="B20" s="49"/>
      <c r="C20" s="24"/>
      <c r="D20" s="25"/>
      <c r="E20" s="16"/>
      <c r="F20" s="16"/>
      <c r="G20" s="8"/>
      <c r="H20" s="8"/>
      <c r="I20" s="25"/>
    </row>
    <row r="21" spans="1:14" ht="15.75" thickBot="1">
      <c r="A21" s="62" t="s">
        <v>17</v>
      </c>
      <c r="B21" s="63"/>
      <c r="C21" s="26">
        <v>-0.54000000000814907</v>
      </c>
      <c r="D21" s="27">
        <v>12917.979999999954</v>
      </c>
      <c r="E21" s="28"/>
      <c r="F21" s="28"/>
      <c r="G21" s="28">
        <v>430.89</v>
      </c>
      <c r="H21" s="26">
        <f>C21+E21-F21</f>
        <v>-0.54000000000814907</v>
      </c>
      <c r="I21" s="29">
        <f>D21+E21-G21</f>
        <v>12487.089999999955</v>
      </c>
      <c r="J21" s="1"/>
    </row>
    <row r="22" spans="1:14" ht="15.75" thickBot="1">
      <c r="A22" s="64"/>
      <c r="B22" s="65"/>
      <c r="C22" s="30"/>
      <c r="D22" s="31"/>
      <c r="E22" s="32"/>
      <c r="F22" s="32"/>
      <c r="G22" s="30"/>
      <c r="H22" s="30"/>
      <c r="I22" s="31"/>
      <c r="J22" s="1"/>
      <c r="K22" s="1"/>
      <c r="L22" s="1"/>
      <c r="M22" s="1"/>
      <c r="N22" s="1"/>
    </row>
    <row r="23" spans="1:14">
      <c r="A23" s="86" t="s">
        <v>18</v>
      </c>
      <c r="B23" s="87"/>
      <c r="C23" s="88">
        <f t="shared" ref="C23:I23" si="0">C9+C11+C13+C15+C17+C19+C21</f>
        <v>-267178.6799999997</v>
      </c>
      <c r="D23" s="88">
        <f t="shared" si="0"/>
        <v>325847.29000000004</v>
      </c>
      <c r="E23" s="88">
        <f t="shared" si="0"/>
        <v>1225866.04</v>
      </c>
      <c r="F23" s="88">
        <f t="shared" si="0"/>
        <v>964367.26400000008</v>
      </c>
      <c r="G23" s="88">
        <f t="shared" si="0"/>
        <v>1124395.0799999998</v>
      </c>
      <c r="H23" s="88">
        <f t="shared" si="0"/>
        <v>-5679.9039999998313</v>
      </c>
      <c r="I23" s="88">
        <f t="shared" si="0"/>
        <v>427318.25</v>
      </c>
      <c r="J23" s="1"/>
      <c r="K23" s="1"/>
      <c r="L23" s="1"/>
      <c r="M23" s="1"/>
      <c r="N23" s="1"/>
    </row>
    <row r="24" spans="1:14">
      <c r="A24" s="89"/>
      <c r="B24" s="90"/>
      <c r="C24" s="91"/>
      <c r="D24" s="91"/>
      <c r="E24" s="91"/>
      <c r="F24" s="91"/>
      <c r="G24" s="91"/>
      <c r="H24" s="91"/>
      <c r="I24" s="91"/>
      <c r="J24" s="1"/>
      <c r="K24" s="1"/>
      <c r="L24" s="1"/>
      <c r="M24" s="1"/>
      <c r="N24" s="1"/>
    </row>
    <row r="25" spans="1:14">
      <c r="A25" s="80" t="s">
        <v>19</v>
      </c>
      <c r="B25" s="80"/>
      <c r="C25" s="24">
        <v>561740.58999999985</v>
      </c>
      <c r="D25" s="24">
        <v>127220.41999999998</v>
      </c>
      <c r="E25" s="16">
        <v>327478</v>
      </c>
      <c r="F25" s="16"/>
      <c r="G25" s="24">
        <v>373575</v>
      </c>
      <c r="H25" s="24">
        <f>C25+E25-F25</f>
        <v>889218.58999999985</v>
      </c>
      <c r="I25" s="38">
        <f>D25+E25-G25</f>
        <v>81123.419999999984</v>
      </c>
      <c r="J25" s="17"/>
      <c r="K25" s="17"/>
    </row>
    <row r="26" spans="1:14" ht="33" customHeight="1">
      <c r="A26" s="80" t="s">
        <v>28</v>
      </c>
      <c r="B26" s="80"/>
      <c r="C26" s="24">
        <v>14724.58</v>
      </c>
      <c r="D26" s="24"/>
      <c r="E26" s="16">
        <v>7932</v>
      </c>
      <c r="F26" s="16"/>
      <c r="G26" s="24"/>
      <c r="H26" s="24">
        <f>C26+E26-F26</f>
        <v>22656.58</v>
      </c>
      <c r="I26" s="24"/>
      <c r="J26" s="12"/>
      <c r="K26" s="17"/>
      <c r="L26" s="17"/>
      <c r="M26" s="17"/>
      <c r="N26" s="17"/>
    </row>
    <row r="27" spans="1:14">
      <c r="A27" s="72" t="s">
        <v>18</v>
      </c>
      <c r="B27" s="73"/>
      <c r="C27" s="34">
        <f t="shared" ref="C27:I27" si="1">C25+C26</f>
        <v>576465.16999999981</v>
      </c>
      <c r="D27" s="34">
        <f t="shared" si="1"/>
        <v>127220.41999999998</v>
      </c>
      <c r="E27" s="34">
        <f t="shared" si="1"/>
        <v>335410</v>
      </c>
      <c r="F27" s="34">
        <f t="shared" si="1"/>
        <v>0</v>
      </c>
      <c r="G27" s="34">
        <f t="shared" si="1"/>
        <v>373575</v>
      </c>
      <c r="H27" s="34">
        <f t="shared" si="1"/>
        <v>911875.16999999981</v>
      </c>
      <c r="I27" s="34">
        <f t="shared" si="1"/>
        <v>81123.419999999984</v>
      </c>
      <c r="J27" s="44"/>
      <c r="K27" s="1"/>
      <c r="L27" s="1"/>
      <c r="M27" s="1"/>
      <c r="N27" s="1"/>
    </row>
    <row r="28" spans="1:14" ht="15.75" thickBot="1">
      <c r="A28" s="74"/>
      <c r="B28" s="75"/>
      <c r="C28" s="75"/>
      <c r="D28" s="75"/>
      <c r="E28" s="75"/>
      <c r="F28" s="75"/>
      <c r="G28" s="75"/>
      <c r="H28" s="75"/>
      <c r="I28" s="76"/>
      <c r="J28" s="1"/>
    </row>
    <row r="29" spans="1:14">
      <c r="A29" s="77" t="s">
        <v>20</v>
      </c>
      <c r="B29" s="78"/>
      <c r="C29" s="35">
        <v>5704.3000000000175</v>
      </c>
      <c r="D29" s="36">
        <v>25360.64000000001</v>
      </c>
      <c r="E29" s="37"/>
      <c r="F29" s="37"/>
      <c r="G29" s="37">
        <f>240.22+328.33</f>
        <v>568.54999999999995</v>
      </c>
      <c r="H29" s="37">
        <f>C29+E29-F29</f>
        <v>5704.3000000000175</v>
      </c>
      <c r="I29" s="92">
        <f>D29+E29-G29</f>
        <v>24792.090000000011</v>
      </c>
      <c r="J29" s="1"/>
    </row>
    <row r="30" spans="1:14">
      <c r="A30" s="79" t="s">
        <v>21</v>
      </c>
      <c r="B30" s="80"/>
      <c r="C30" s="24">
        <v>1906.4099999999744</v>
      </c>
      <c r="D30" s="38">
        <v>26121.759999999944</v>
      </c>
      <c r="E30" s="24"/>
      <c r="F30" s="24"/>
      <c r="G30" s="24">
        <f>318.01+132.95</f>
        <v>450.96</v>
      </c>
      <c r="H30" s="8">
        <f>C30+E30-F30</f>
        <v>1906.4099999999744</v>
      </c>
      <c r="I30" s="84">
        <f>D30+E30-G30</f>
        <v>25670.799999999945</v>
      </c>
      <c r="J30" s="1"/>
    </row>
    <row r="31" spans="1:14">
      <c r="A31" s="48" t="s">
        <v>22</v>
      </c>
      <c r="B31" s="81"/>
      <c r="C31" s="24">
        <v>-131.85000000009313</v>
      </c>
      <c r="D31" s="24">
        <v>85933.610000000306</v>
      </c>
      <c r="E31" s="24"/>
      <c r="F31" s="24"/>
      <c r="G31" s="24">
        <v>860.30000000000018</v>
      </c>
      <c r="H31" s="8">
        <f>C31+E31-F31</f>
        <v>-131.85000000009313</v>
      </c>
      <c r="I31" s="25">
        <f>D31+E31-G31</f>
        <v>85073.310000000303</v>
      </c>
      <c r="J31" s="1"/>
    </row>
    <row r="32" spans="1:14" ht="15.75" thickBot="1">
      <c r="A32" s="62" t="s">
        <v>23</v>
      </c>
      <c r="B32" s="63"/>
      <c r="C32" s="26">
        <v>0</v>
      </c>
      <c r="D32" s="27">
        <v>2663.4500000000075</v>
      </c>
      <c r="E32" s="28"/>
      <c r="F32" s="28"/>
      <c r="G32" s="28">
        <v>130.78</v>
      </c>
      <c r="H32" s="8">
        <f>C32+E32-F32</f>
        <v>0</v>
      </c>
      <c r="I32" s="25">
        <f>D32+E32-G32</f>
        <v>2532.6700000000073</v>
      </c>
      <c r="J32" s="1"/>
    </row>
    <row r="33" spans="1:14" ht="15.75" thickBot="1">
      <c r="A33" s="66"/>
      <c r="B33" s="67"/>
      <c r="C33" s="39"/>
      <c r="D33" s="39"/>
      <c r="E33" s="39"/>
      <c r="F33" s="39"/>
      <c r="G33" s="39"/>
      <c r="H33" s="26"/>
      <c r="I33" s="40"/>
      <c r="J33" s="1"/>
    </row>
    <row r="34" spans="1:14" ht="15.75" thickBot="1">
      <c r="A34" s="68" t="s">
        <v>18</v>
      </c>
      <c r="B34" s="69"/>
      <c r="C34" s="41">
        <f>C29+C30+C31+C32</f>
        <v>7478.8599999998987</v>
      </c>
      <c r="D34" s="41">
        <f t="shared" ref="D34:I34" si="2">D29+D30+D31+D32</f>
        <v>140079.46000000025</v>
      </c>
      <c r="E34" s="41">
        <f t="shared" si="2"/>
        <v>0</v>
      </c>
      <c r="F34" s="41">
        <f t="shared" si="2"/>
        <v>0</v>
      </c>
      <c r="G34" s="41">
        <f t="shared" si="2"/>
        <v>2010.5900000000001</v>
      </c>
      <c r="H34" s="41">
        <f t="shared" si="2"/>
        <v>7478.8599999998987</v>
      </c>
      <c r="I34" s="41">
        <f t="shared" si="2"/>
        <v>138068.87000000026</v>
      </c>
      <c r="J34" s="1"/>
    </row>
    <row r="35" spans="1:14" ht="15.75" thickBot="1">
      <c r="A35" s="70" t="s">
        <v>24</v>
      </c>
      <c r="B35" s="71"/>
      <c r="C35" s="33">
        <f>C34+C27+C23</f>
        <v>316765.34999999998</v>
      </c>
      <c r="D35" s="33">
        <f>D34+D27+D23</f>
        <v>593147.17000000027</v>
      </c>
      <c r="E35" s="33">
        <f>E23+E27+E34</f>
        <v>1561276.04</v>
      </c>
      <c r="F35" s="33">
        <f>F23+F27+F34</f>
        <v>964367.26400000008</v>
      </c>
      <c r="G35" s="33">
        <f>G23+G27+G34</f>
        <v>1499980.67</v>
      </c>
      <c r="H35" s="33">
        <f>H23+H27+H34</f>
        <v>913674.12599999981</v>
      </c>
      <c r="I35" s="33">
        <f>I23+I27+I34</f>
        <v>646510.54000000027</v>
      </c>
      <c r="J35" s="1"/>
      <c r="M35" s="93"/>
    </row>
    <row r="36" spans="1:14" ht="15.75" hidden="1" thickBot="1">
      <c r="A36" s="94"/>
      <c r="B36" s="95"/>
      <c r="C36" s="38"/>
      <c r="D36" s="38"/>
      <c r="E36" s="38"/>
      <c r="F36" s="38"/>
      <c r="G36" s="38"/>
      <c r="H36" s="8"/>
      <c r="I36" s="38"/>
      <c r="J36" s="96"/>
      <c r="K36" s="97"/>
      <c r="L36" s="97"/>
      <c r="M36" s="97"/>
      <c r="N36" s="97"/>
    </row>
    <row r="37" spans="1:14" ht="15.75" hidden="1" thickBot="1">
      <c r="A37" s="98"/>
      <c r="B37" s="99"/>
      <c r="C37" s="38"/>
      <c r="D37" s="38"/>
      <c r="E37" s="38"/>
      <c r="F37" s="38"/>
      <c r="G37" s="38"/>
      <c r="H37" s="24"/>
      <c r="I37" s="38"/>
      <c r="J37" s="96"/>
      <c r="K37" s="97"/>
      <c r="L37" s="97"/>
      <c r="M37" s="97"/>
      <c r="N37" s="97"/>
    </row>
    <row r="38" spans="1:14" ht="15.75" hidden="1" thickBot="1">
      <c r="A38" s="98"/>
      <c r="B38" s="99"/>
      <c r="C38" s="38"/>
      <c r="D38" s="38"/>
      <c r="E38" s="38"/>
      <c r="F38" s="38"/>
      <c r="G38" s="38"/>
      <c r="H38" s="24"/>
      <c r="I38" s="38"/>
      <c r="J38" s="96"/>
      <c r="K38" s="97"/>
      <c r="L38" s="97"/>
      <c r="M38" s="97"/>
      <c r="N38" s="97"/>
    </row>
    <row r="39" spans="1:14" ht="15.75" hidden="1" thickBot="1">
      <c r="A39" s="98"/>
      <c r="B39" s="99"/>
      <c r="C39" s="38"/>
      <c r="D39" s="38"/>
      <c r="E39" s="38"/>
      <c r="F39" s="38"/>
      <c r="G39" s="38"/>
      <c r="H39" s="24"/>
      <c r="I39" s="38"/>
      <c r="J39" s="1"/>
    </row>
    <row r="40" spans="1:14" ht="15.75" thickBot="1">
      <c r="A40" s="70"/>
      <c r="B40" s="71"/>
      <c r="C40" s="33"/>
      <c r="D40" s="33"/>
      <c r="E40" s="33"/>
      <c r="F40" s="33"/>
      <c r="G40" s="33"/>
      <c r="H40" s="33"/>
      <c r="I40" s="33"/>
      <c r="J40" s="1"/>
    </row>
    <row r="41" spans="1:14" ht="15.75" thickBot="1">
      <c r="A41" s="100"/>
      <c r="B41" s="101"/>
      <c r="C41" s="102"/>
      <c r="D41" s="102"/>
      <c r="E41" s="102"/>
      <c r="F41" s="102"/>
      <c r="G41" s="102"/>
      <c r="H41" s="102"/>
      <c r="I41" s="103"/>
      <c r="J41" s="1"/>
    </row>
    <row r="42" spans="1:14" ht="15.75" thickBot="1">
      <c r="A42" s="104" t="s">
        <v>29</v>
      </c>
      <c r="B42" s="105"/>
      <c r="C42" s="105"/>
      <c r="D42" s="106"/>
      <c r="E42" s="106"/>
      <c r="F42" s="106"/>
      <c r="G42" s="145" t="s">
        <v>77</v>
      </c>
      <c r="H42" s="146" t="s">
        <v>78</v>
      </c>
      <c r="I42" s="107">
        <f>SUM(I43:I64)</f>
        <v>293557</v>
      </c>
      <c r="J42" s="1"/>
    </row>
    <row r="43" spans="1:14">
      <c r="A43" s="108" t="s">
        <v>30</v>
      </c>
      <c r="B43" s="109"/>
      <c r="C43" s="109"/>
      <c r="D43" s="110"/>
      <c r="E43" s="110"/>
      <c r="F43" s="110"/>
      <c r="G43" s="111" t="s">
        <v>31</v>
      </c>
      <c r="H43" s="112" t="s">
        <v>32</v>
      </c>
      <c r="I43" s="113">
        <v>2273</v>
      </c>
      <c r="J43" s="114"/>
    </row>
    <row r="44" spans="1:14">
      <c r="A44" s="108" t="s">
        <v>33</v>
      </c>
      <c r="B44" s="109"/>
      <c r="C44" s="109"/>
      <c r="D44" s="110"/>
      <c r="E44" s="110"/>
      <c r="F44" s="110"/>
      <c r="G44" s="111" t="s">
        <v>34</v>
      </c>
      <c r="H44" s="112" t="s">
        <v>35</v>
      </c>
      <c r="I44" s="113">
        <v>880</v>
      </c>
      <c r="J44" s="114"/>
    </row>
    <row r="45" spans="1:14">
      <c r="A45" s="108" t="s">
        <v>36</v>
      </c>
      <c r="B45" s="109"/>
      <c r="C45" s="109"/>
      <c r="D45" s="110"/>
      <c r="E45" s="110"/>
      <c r="F45" s="110"/>
      <c r="G45" s="111" t="s">
        <v>34</v>
      </c>
      <c r="H45" s="112" t="s">
        <v>37</v>
      </c>
      <c r="I45" s="113">
        <v>2471</v>
      </c>
      <c r="J45" s="114"/>
    </row>
    <row r="46" spans="1:14">
      <c r="A46" s="108" t="s">
        <v>38</v>
      </c>
      <c r="B46" s="109"/>
      <c r="C46" s="109"/>
      <c r="D46" s="110"/>
      <c r="E46" s="110"/>
      <c r="F46" s="110"/>
      <c r="G46" s="111" t="s">
        <v>39</v>
      </c>
      <c r="H46" s="112" t="s">
        <v>35</v>
      </c>
      <c r="I46" s="113">
        <v>660</v>
      </c>
      <c r="J46" s="114"/>
    </row>
    <row r="47" spans="1:14">
      <c r="A47" s="108" t="s">
        <v>40</v>
      </c>
      <c r="B47" s="109"/>
      <c r="C47" s="109"/>
      <c r="D47" s="110"/>
      <c r="E47" s="110"/>
      <c r="F47" s="110"/>
      <c r="G47" s="111" t="s">
        <v>41</v>
      </c>
      <c r="H47" s="115" t="s">
        <v>42</v>
      </c>
      <c r="I47" s="116">
        <v>25592</v>
      </c>
      <c r="J47" s="114"/>
    </row>
    <row r="48" spans="1:14">
      <c r="A48" s="108" t="s">
        <v>43</v>
      </c>
      <c r="B48" s="109"/>
      <c r="C48" s="109"/>
      <c r="D48" s="110"/>
      <c r="E48" s="110"/>
      <c r="F48" s="110"/>
      <c r="G48" s="111" t="s">
        <v>41</v>
      </c>
      <c r="H48" s="115" t="s">
        <v>44</v>
      </c>
      <c r="I48" s="116">
        <v>43516</v>
      </c>
      <c r="J48" s="114"/>
    </row>
    <row r="49" spans="1:10">
      <c r="A49" s="108" t="s">
        <v>45</v>
      </c>
      <c r="B49" s="109"/>
      <c r="C49" s="109"/>
      <c r="D49" s="110"/>
      <c r="E49" s="110"/>
      <c r="F49" s="110"/>
      <c r="G49" s="111" t="s">
        <v>46</v>
      </c>
      <c r="H49" s="112" t="s">
        <v>47</v>
      </c>
      <c r="I49" s="113">
        <v>3170</v>
      </c>
      <c r="J49" s="114"/>
    </row>
    <row r="50" spans="1:10">
      <c r="A50" s="108" t="s">
        <v>48</v>
      </c>
      <c r="B50" s="109"/>
      <c r="C50" s="109"/>
      <c r="D50" s="110"/>
      <c r="E50" s="110"/>
      <c r="F50" s="110"/>
      <c r="G50" s="111" t="s">
        <v>49</v>
      </c>
      <c r="H50" s="112" t="s">
        <v>50</v>
      </c>
      <c r="I50" s="117">
        <v>64973</v>
      </c>
      <c r="J50" s="118"/>
    </row>
    <row r="51" spans="1:10">
      <c r="A51" s="108" t="s">
        <v>51</v>
      </c>
      <c r="B51" s="109"/>
      <c r="C51" s="109"/>
      <c r="D51" s="110"/>
      <c r="E51" s="110"/>
      <c r="F51" s="110"/>
      <c r="G51" s="111" t="s">
        <v>52</v>
      </c>
      <c r="H51" s="112" t="s">
        <v>35</v>
      </c>
      <c r="I51" s="117">
        <v>27314</v>
      </c>
      <c r="J51" s="118"/>
    </row>
    <row r="52" spans="1:10">
      <c r="A52" s="108" t="s">
        <v>53</v>
      </c>
      <c r="B52" s="109"/>
      <c r="C52" s="109"/>
      <c r="D52" s="110"/>
      <c r="E52" s="110"/>
      <c r="F52" s="110"/>
      <c r="G52" s="111" t="s">
        <v>54</v>
      </c>
      <c r="H52" s="112" t="s">
        <v>35</v>
      </c>
      <c r="I52" s="117">
        <v>6298</v>
      </c>
      <c r="J52" s="118"/>
    </row>
    <row r="53" spans="1:10">
      <c r="A53" s="119" t="s">
        <v>55</v>
      </c>
      <c r="B53" s="120"/>
      <c r="C53" s="120"/>
      <c r="D53" s="120"/>
      <c r="E53" s="120"/>
      <c r="F53" s="121"/>
      <c r="G53" s="111" t="s">
        <v>56</v>
      </c>
      <c r="H53" s="122" t="s">
        <v>57</v>
      </c>
      <c r="I53" s="117">
        <v>8943</v>
      </c>
      <c r="J53" s="118"/>
    </row>
    <row r="54" spans="1:10">
      <c r="A54" s="119" t="s">
        <v>58</v>
      </c>
      <c r="B54" s="120"/>
      <c r="C54" s="120"/>
      <c r="D54" s="120"/>
      <c r="E54" s="120"/>
      <c r="F54" s="121"/>
      <c r="G54" s="111" t="s">
        <v>59</v>
      </c>
      <c r="H54" s="112" t="s">
        <v>35</v>
      </c>
      <c r="I54" s="117">
        <v>2629</v>
      </c>
      <c r="J54" s="118"/>
    </row>
    <row r="55" spans="1:10">
      <c r="A55" s="119" t="s">
        <v>60</v>
      </c>
      <c r="B55" s="120"/>
      <c r="C55" s="120"/>
      <c r="D55" s="120"/>
      <c r="E55" s="120"/>
      <c r="F55" s="121"/>
      <c r="G55" s="111" t="s">
        <v>59</v>
      </c>
      <c r="H55" s="112" t="s">
        <v>35</v>
      </c>
      <c r="I55" s="117">
        <v>2629</v>
      </c>
      <c r="J55" s="118"/>
    </row>
    <row r="56" spans="1:10">
      <c r="A56" s="119" t="s">
        <v>61</v>
      </c>
      <c r="B56" s="120"/>
      <c r="C56" s="120"/>
      <c r="D56" s="120"/>
      <c r="E56" s="120"/>
      <c r="F56" s="121"/>
      <c r="G56" s="111" t="s">
        <v>59</v>
      </c>
      <c r="H56" s="112" t="s">
        <v>35</v>
      </c>
      <c r="I56" s="117">
        <v>583</v>
      </c>
      <c r="J56" s="118"/>
    </row>
    <row r="57" spans="1:10">
      <c r="A57" s="123" t="s">
        <v>62</v>
      </c>
      <c r="B57" s="124"/>
      <c r="C57" s="124"/>
      <c r="D57" s="125"/>
      <c r="E57" s="125"/>
      <c r="F57" s="125"/>
      <c r="G57" s="111" t="s">
        <v>59</v>
      </c>
      <c r="H57" s="115" t="s">
        <v>63</v>
      </c>
      <c r="I57" s="126">
        <v>3680</v>
      </c>
      <c r="J57" s="118"/>
    </row>
    <row r="58" spans="1:10">
      <c r="A58" s="123" t="s">
        <v>64</v>
      </c>
      <c r="B58" s="124"/>
      <c r="C58" s="124"/>
      <c r="D58" s="125"/>
      <c r="E58" s="125"/>
      <c r="F58" s="125"/>
      <c r="G58" s="111" t="s">
        <v>59</v>
      </c>
      <c r="H58" s="115" t="s">
        <v>65</v>
      </c>
      <c r="I58" s="126">
        <v>6298</v>
      </c>
      <c r="J58" s="118"/>
    </row>
    <row r="59" spans="1:10">
      <c r="A59" s="124" t="s">
        <v>66</v>
      </c>
      <c r="B59" s="127"/>
      <c r="C59" s="127"/>
      <c r="D59" s="127"/>
      <c r="E59" s="127"/>
      <c r="F59" s="127"/>
      <c r="G59" s="111" t="s">
        <v>67</v>
      </c>
      <c r="H59" s="115" t="s">
        <v>68</v>
      </c>
      <c r="I59" s="128">
        <v>17360</v>
      </c>
      <c r="J59" s="118"/>
    </row>
    <row r="60" spans="1:10">
      <c r="A60" s="124" t="s">
        <v>69</v>
      </c>
      <c r="B60" s="124"/>
      <c r="C60" s="124"/>
      <c r="D60" s="125"/>
      <c r="E60" s="125"/>
      <c r="F60" s="125"/>
      <c r="G60" s="111" t="s">
        <v>67</v>
      </c>
      <c r="H60" s="115" t="s">
        <v>70</v>
      </c>
      <c r="I60" s="129">
        <v>71065</v>
      </c>
      <c r="J60" s="118"/>
    </row>
    <row r="61" spans="1:10">
      <c r="A61" s="108" t="s">
        <v>71</v>
      </c>
      <c r="B61" s="109"/>
      <c r="C61" s="109"/>
      <c r="D61" s="110"/>
      <c r="E61" s="110"/>
      <c r="F61" s="110"/>
      <c r="G61" s="111" t="s">
        <v>67</v>
      </c>
      <c r="H61" s="112" t="s">
        <v>35</v>
      </c>
      <c r="I61" s="113">
        <v>2222</v>
      </c>
      <c r="J61" s="118"/>
    </row>
    <row r="62" spans="1:10">
      <c r="A62" s="108" t="s">
        <v>72</v>
      </c>
      <c r="B62" s="109"/>
      <c r="C62" s="109"/>
      <c r="D62" s="110"/>
      <c r="E62" s="110"/>
      <c r="F62" s="110"/>
      <c r="G62" s="111" t="s">
        <v>73</v>
      </c>
      <c r="H62" s="112" t="s">
        <v>74</v>
      </c>
      <c r="I62" s="113">
        <v>880</v>
      </c>
      <c r="J62" s="118"/>
    </row>
    <row r="63" spans="1:10">
      <c r="A63" s="108" t="s">
        <v>75</v>
      </c>
      <c r="B63" s="109"/>
      <c r="C63" s="109"/>
      <c r="D63" s="110"/>
      <c r="E63" s="110"/>
      <c r="F63" s="110"/>
      <c r="G63" s="115"/>
      <c r="H63" s="112"/>
      <c r="I63" s="113">
        <v>121</v>
      </c>
      <c r="J63" s="118"/>
    </row>
    <row r="64" spans="1:10">
      <c r="A64" s="108"/>
      <c r="B64" s="109"/>
      <c r="C64" s="109"/>
      <c r="D64" s="110"/>
      <c r="E64" s="110"/>
      <c r="F64" s="110"/>
      <c r="G64" s="115"/>
      <c r="H64" s="112"/>
      <c r="I64" s="113"/>
      <c r="J64" s="118"/>
    </row>
    <row r="65" spans="1:10" ht="15.75" thickBot="1">
      <c r="A65" s="130"/>
      <c r="B65" s="131"/>
      <c r="C65" s="131"/>
      <c r="D65" s="131"/>
      <c r="E65" s="131"/>
      <c r="F65" s="131"/>
      <c r="G65" s="131"/>
      <c r="H65" s="131"/>
      <c r="I65" s="132"/>
      <c r="J65" s="133"/>
    </row>
    <row r="66" spans="1:10" ht="15.75" thickBot="1">
      <c r="A66" s="134" t="s">
        <v>76</v>
      </c>
      <c r="B66" s="135"/>
      <c r="C66" s="135"/>
      <c r="D66" s="136"/>
      <c r="E66" s="136"/>
      <c r="F66" s="136"/>
      <c r="G66" s="137"/>
      <c r="H66" s="137"/>
      <c r="I66" s="138"/>
      <c r="J66" s="133"/>
    </row>
    <row r="67" spans="1:10">
      <c r="A67" s="139"/>
      <c r="B67" s="140"/>
      <c r="C67" s="140"/>
      <c r="D67" s="141"/>
      <c r="E67" s="141"/>
      <c r="F67" s="141"/>
      <c r="G67" s="142"/>
      <c r="H67" s="142"/>
      <c r="I67" s="143"/>
      <c r="J67" s="144"/>
    </row>
  </sheetData>
  <mergeCells count="66">
    <mergeCell ref="A66:F66"/>
    <mergeCell ref="A67:F67"/>
    <mergeCell ref="A65:I65"/>
    <mergeCell ref="A60:F60"/>
    <mergeCell ref="A61:F61"/>
    <mergeCell ref="A62:F62"/>
    <mergeCell ref="A63:F63"/>
    <mergeCell ref="A64:F64"/>
    <mergeCell ref="A55:F55"/>
    <mergeCell ref="A56:F56"/>
    <mergeCell ref="A57:F57"/>
    <mergeCell ref="A58:F58"/>
    <mergeCell ref="A59:F59"/>
    <mergeCell ref="A50:F50"/>
    <mergeCell ref="A51:F51"/>
    <mergeCell ref="A52:F52"/>
    <mergeCell ref="A53:F53"/>
    <mergeCell ref="A54:F54"/>
    <mergeCell ref="A45:F45"/>
    <mergeCell ref="A46:F46"/>
    <mergeCell ref="A47:F47"/>
    <mergeCell ref="A48:F48"/>
    <mergeCell ref="A49:F49"/>
    <mergeCell ref="A40:B40"/>
    <mergeCell ref="A41:I41"/>
    <mergeCell ref="A42:F42"/>
    <mergeCell ref="A43:F43"/>
    <mergeCell ref="A44:F44"/>
    <mergeCell ref="A35:B35"/>
    <mergeCell ref="A36:B36"/>
    <mergeCell ref="A37:B37"/>
    <mergeCell ref="A38:B38"/>
    <mergeCell ref="A39:B39"/>
    <mergeCell ref="A8:I8"/>
    <mergeCell ref="A22:B22"/>
    <mergeCell ref="A26:B26"/>
    <mergeCell ref="A28:I28"/>
    <mergeCell ref="A34:B34"/>
    <mergeCell ref="A31:B31"/>
    <mergeCell ref="A32:B32"/>
    <mergeCell ref="A33:B33"/>
    <mergeCell ref="A25:B25"/>
    <mergeCell ref="A27:B27"/>
    <mergeCell ref="A29:B29"/>
    <mergeCell ref="A30:B30"/>
    <mergeCell ref="A24:B2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11:B11"/>
    <mergeCell ref="A3:I3"/>
    <mergeCell ref="A7:B7"/>
    <mergeCell ref="A9:B9"/>
    <mergeCell ref="A10:B10"/>
    <mergeCell ref="A4:I4"/>
    <mergeCell ref="A5:I5"/>
    <mergeCell ref="A6:B6"/>
    <mergeCell ref="K6:L6"/>
  </mergeCells>
  <pageMargins left="0.7" right="0.7" top="0.75" bottom="0.75" header="0.3" footer="0.3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2020-05-14T06:22:13Z</dcterms:created>
  <dcterms:modified xsi:type="dcterms:W3CDTF">2022-06-24T09:13:10Z</dcterms:modified>
</cp:coreProperties>
</file>