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2" windowWidth="22980" windowHeight="9528"/>
  </bookViews>
  <sheets>
    <sheet name="2019" sheetId="1" r:id="rId1"/>
  </sheets>
  <calcPr calcId="144525" refMode="R1C1"/>
</workbook>
</file>

<file path=xl/calcChain.xml><?xml version="1.0" encoding="utf-8"?>
<calcChain xmlns="http://schemas.openxmlformats.org/spreadsheetml/2006/main">
  <c r="I33" i="1" l="1"/>
  <c r="F33" i="1"/>
  <c r="H33" i="1" s="1"/>
  <c r="G31" i="1"/>
  <c r="F31" i="1"/>
  <c r="E31" i="1"/>
  <c r="D31" i="1"/>
  <c r="C31" i="1"/>
  <c r="H30" i="1"/>
  <c r="I29" i="1"/>
  <c r="H29" i="1"/>
  <c r="I28" i="1"/>
  <c r="H28" i="1"/>
  <c r="I27" i="1"/>
  <c r="H27" i="1"/>
  <c r="I26" i="1"/>
  <c r="I31" i="1" s="1"/>
  <c r="H26" i="1"/>
  <c r="H31" i="1" s="1"/>
  <c r="G24" i="1"/>
  <c r="F24" i="1"/>
  <c r="E24" i="1"/>
  <c r="D24" i="1"/>
  <c r="C24" i="1"/>
  <c r="H23" i="1"/>
  <c r="I22" i="1"/>
  <c r="I24" i="1" s="1"/>
  <c r="H22" i="1"/>
  <c r="H24" i="1" s="1"/>
  <c r="G20" i="1"/>
  <c r="G32" i="1" s="1"/>
  <c r="G36" i="1" s="1"/>
  <c r="F20" i="1"/>
  <c r="F32" i="1" s="1"/>
  <c r="F36" i="1" s="1"/>
  <c r="E20" i="1"/>
  <c r="E32" i="1" s="1"/>
  <c r="E36" i="1" s="1"/>
  <c r="D20" i="1"/>
  <c r="D32" i="1" s="1"/>
  <c r="D36" i="1" s="1"/>
  <c r="C20" i="1"/>
  <c r="C32" i="1" s="1"/>
  <c r="C36" i="1" s="1"/>
  <c r="I18" i="1"/>
  <c r="H18" i="1"/>
  <c r="I16" i="1"/>
  <c r="H16" i="1"/>
  <c r="I14" i="1"/>
  <c r="H14" i="1"/>
  <c r="I12" i="1"/>
  <c r="H12" i="1"/>
  <c r="I10" i="1"/>
  <c r="H10" i="1"/>
  <c r="I8" i="1"/>
  <c r="H8" i="1"/>
  <c r="I6" i="1"/>
  <c r="I20" i="1" s="1"/>
  <c r="H6" i="1"/>
  <c r="H20" i="1" s="1"/>
  <c r="I32" i="1" l="1"/>
  <c r="I36" i="1" s="1"/>
  <c r="H32" i="1"/>
  <c r="H36" i="1" s="1"/>
</calcChain>
</file>

<file path=xl/sharedStrings.xml><?xml version="1.0" encoding="utf-8"?>
<sst xmlns="http://schemas.openxmlformats.org/spreadsheetml/2006/main" count="30" uniqueCount="28">
  <si>
    <t>Информация о состоянии лицевого счета д.№ 6 по ул. Дружбы народов</t>
  </si>
  <si>
    <t>за период 01.01.2019-31.12.2019 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</si>
  <si>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</si>
  <si>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</si>
  <si>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</si>
  <si>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</si>
  <si>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</si>
  <si>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</si>
  <si>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</si>
  <si>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</si>
  <si>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- 4164,9 кв.м.</t>
  </si>
  <si>
    <t>Содержание</t>
  </si>
  <si>
    <t>Ремонт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</si>
  <si>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</si>
  <si>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</si>
  <si>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</si>
  <si>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</si>
  <si>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</si>
  <si>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</si>
  <si>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</si>
  <si>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Услуги банка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</si>
  <si>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</si>
  <si>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</si>
  <si>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</si>
  <si>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</si>
  <si>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</si>
  <si>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</t>
  </si>
  <si>
    <t>ВСЕГО по дому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</si>
</sst>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i/>
      <sz val="10"/>
      <color rgb="FF0033CC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33" applyNumberFormat="0" applyAlignment="0" applyProtection="0"/>
    <xf numFmtId="0" fontId="15" fillId="22" borderId="34" applyNumberFormat="0" applyAlignment="0" applyProtection="0"/>
    <xf numFmtId="0" fontId="16" fillId="22" borderId="33" applyNumberFormat="0" applyAlignment="0" applyProtection="0"/>
    <xf numFmtId="44" fontId="1" fillId="0" borderId="0" applyFont="0" applyFill="0" applyBorder="0" applyAlignment="0" applyProtection="0"/>
    <xf numFmtId="0" fontId="17" fillId="0" borderId="35" applyNumberFormat="0" applyFill="0" applyAlignment="0" applyProtection="0"/>
    <xf numFmtId="0" fontId="18" fillId="0" borderId="36" applyNumberFormat="0" applyFill="0" applyAlignment="0" applyProtection="0"/>
    <xf numFmtId="0" fontId="19" fillId="0" borderId="3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23" borderId="39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25" borderId="40" applyNumberFormat="0" applyFont="0" applyAlignment="0" applyProtection="0"/>
    <xf numFmtId="0" fontId="1" fillId="25" borderId="40" applyNumberFormat="0" applyFont="0" applyAlignment="0" applyProtection="0"/>
    <xf numFmtId="0" fontId="26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</cellStyleXfs>
  <cellXfs count="81">
    <xf numFmtId="0" fontId="0" fillId="0" borderId="0" xfId="0"/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0" fontId="9" fillId="0" borderId="0" xfId="1" applyFont="1" applyFill="1" applyBorder="1" applyAlignment="1">
      <alignment horizontal="center" wrapText="1"/>
    </xf>
    <xf numFmtId="3" fontId="9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3" fontId="10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2" fillId="2" borderId="15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17" xfId="1" applyNumberFormat="1" applyFont="1" applyFill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2" fontId="9" fillId="0" borderId="0" xfId="1" applyNumberFormat="1" applyFont="1"/>
    <xf numFmtId="3" fontId="2" fillId="2" borderId="13" xfId="1" applyNumberFormat="1" applyFont="1" applyFill="1" applyBorder="1" applyAlignment="1">
      <alignment horizontal="center"/>
    </xf>
    <xf numFmtId="3" fontId="9" fillId="0" borderId="23" xfId="1" applyNumberFormat="1" applyFont="1" applyBorder="1" applyAlignment="1">
      <alignment horizontal="center"/>
    </xf>
    <xf numFmtId="3" fontId="9" fillId="0" borderId="24" xfId="1" applyNumberFormat="1" applyFont="1" applyBorder="1" applyAlignment="1">
      <alignment horizontal="center"/>
    </xf>
    <xf numFmtId="3" fontId="5" fillId="0" borderId="26" xfId="1" applyNumberFormat="1" applyFont="1" applyBorder="1" applyAlignment="1">
      <alignment horizontal="center"/>
    </xf>
    <xf numFmtId="3" fontId="9" fillId="0" borderId="26" xfId="1" applyNumberFormat="1" applyFont="1" applyBorder="1" applyAlignment="1">
      <alignment horizontal="center"/>
    </xf>
    <xf numFmtId="3" fontId="5" fillId="0" borderId="27" xfId="1" applyNumberFormat="1" applyFont="1" applyBorder="1" applyAlignment="1">
      <alignment horizontal="center"/>
    </xf>
    <xf numFmtId="3" fontId="2" fillId="2" borderId="29" xfId="1" applyNumberFormat="1" applyFont="1" applyFill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3" fontId="9" fillId="3" borderId="26" xfId="1" applyNumberFormat="1" applyFont="1" applyFill="1" applyBorder="1" applyAlignment="1">
      <alignment horizontal="center"/>
    </xf>
    <xf numFmtId="0" fontId="11" fillId="0" borderId="0" xfId="0" applyFont="1"/>
    <xf numFmtId="0" fontId="2" fillId="2" borderId="15" xfId="1" applyFont="1" applyFill="1" applyBorder="1" applyAlignment="1">
      <alignment horizontal="left"/>
    </xf>
    <xf numFmtId="0" fontId="2" fillId="2" borderId="16" xfId="1" applyFont="1" applyFill="1" applyBorder="1" applyAlignment="1">
      <alignment horizontal="left"/>
    </xf>
    <xf numFmtId="0" fontId="9" fillId="3" borderId="30" xfId="1" applyFont="1" applyFill="1" applyBorder="1" applyAlignment="1">
      <alignment horizontal="center" wrapText="1"/>
    </xf>
    <xf numFmtId="0" fontId="9" fillId="3" borderId="31" xfId="1" applyFont="1" applyFill="1" applyBorder="1" applyAlignment="1">
      <alignment horizontal="center" wrapText="1"/>
    </xf>
    <xf numFmtId="0" fontId="11" fillId="0" borderId="32" xfId="0" applyFont="1" applyBorder="1" applyAlignment="1">
      <alignment wrapText="1"/>
    </xf>
    <xf numFmtId="0" fontId="0" fillId="0" borderId="0" xfId="0" applyAlignment="1">
      <alignment wrapText="1"/>
    </xf>
    <xf numFmtId="0" fontId="9" fillId="3" borderId="13" xfId="1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9" fillId="0" borderId="22" xfId="1" applyFont="1" applyBorder="1" applyAlignment="1">
      <alignment horizontal="left" wrapText="1"/>
    </xf>
    <xf numFmtId="0" fontId="9" fillId="0" borderId="23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9" fillId="0" borderId="14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25" xfId="1" applyFont="1" applyBorder="1" applyAlignment="1">
      <alignment horizontal="left"/>
    </xf>
    <xf numFmtId="0" fontId="5" fillId="0" borderId="26" xfId="1" applyFont="1" applyBorder="1" applyAlignment="1">
      <alignment horizontal="left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9" fillId="0" borderId="18" xfId="1" applyFont="1" applyBorder="1" applyAlignment="1">
      <alignment horizontal="left" wrapText="1"/>
    </xf>
    <xf numFmtId="0" fontId="9" fillId="0" borderId="19" xfId="1" applyFont="1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2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9" fillId="0" borderId="12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3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36"/>
  <sheetViews>
    <sheetView tabSelected="1" workbookViewId="0">
      <selection activeCell="K18" sqref="K18:L18"/>
    </sheetView>
  </sheetViews>
  <sheetFormatPr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</cols>
  <sheetData>
    <row r="1" spans="1:12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1"/>
      <c r="K1" s="1"/>
      <c r="L1" s="1"/>
    </row>
    <row r="2" spans="1:12" ht="15" thickBot="1" x14ac:dyDescent="0.35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1"/>
      <c r="K2" s="1"/>
      <c r="L2" s="1"/>
    </row>
    <row r="3" spans="1:12" ht="48.6" thickBot="1" x14ac:dyDescent="0.35">
      <c r="A3" s="71" t="s">
        <v>2</v>
      </c>
      <c r="B3" s="72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4"/>
      <c r="K3" s="1"/>
      <c r="L3" s="1"/>
    </row>
    <row r="4" spans="1:12" x14ac:dyDescent="0.3">
      <c r="A4" s="73">
        <v>1</v>
      </c>
      <c r="B4" s="74"/>
      <c r="C4" s="5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7">
        <v>8</v>
      </c>
      <c r="J4" s="4"/>
      <c r="K4" s="1"/>
      <c r="L4" s="1"/>
    </row>
    <row r="5" spans="1:12" x14ac:dyDescent="0.3">
      <c r="A5" s="75" t="s">
        <v>10</v>
      </c>
      <c r="B5" s="76"/>
      <c r="C5" s="76"/>
      <c r="D5" s="76"/>
      <c r="E5" s="76"/>
      <c r="F5" s="76"/>
      <c r="G5" s="76"/>
      <c r="H5" s="76"/>
      <c r="I5" s="77"/>
      <c r="J5" s="4"/>
      <c r="K5" s="1"/>
      <c r="L5" s="1"/>
    </row>
    <row r="6" spans="1:12" x14ac:dyDescent="0.3">
      <c r="A6" s="78" t="s">
        <v>11</v>
      </c>
      <c r="B6" s="79"/>
      <c r="C6" s="8">
        <v>-1623.8699999999953</v>
      </c>
      <c r="D6" s="9">
        <v>74707.209999999963</v>
      </c>
      <c r="E6" s="8">
        <v>600366.64</v>
      </c>
      <c r="F6" s="8">
        <v>600366.65</v>
      </c>
      <c r="G6" s="8">
        <v>575895.7699999999</v>
      </c>
      <c r="H6" s="8">
        <f>C6+E6-F6</f>
        <v>-1623.8800000000047</v>
      </c>
      <c r="I6" s="9">
        <f>D6+E6-G6</f>
        <v>99178.080000000075</v>
      </c>
      <c r="J6" s="10"/>
      <c r="K6" s="10"/>
      <c r="L6" s="10"/>
    </row>
    <row r="7" spans="1:12" x14ac:dyDescent="0.3">
      <c r="A7" s="67"/>
      <c r="B7" s="68"/>
      <c r="C7" s="8"/>
      <c r="D7" s="11"/>
      <c r="E7" s="8"/>
      <c r="F7" s="8"/>
      <c r="G7" s="8"/>
      <c r="H7" s="8"/>
      <c r="I7" s="11"/>
      <c r="J7" s="10"/>
      <c r="K7" s="10"/>
      <c r="L7" s="10"/>
    </row>
    <row r="8" spans="1:12" x14ac:dyDescent="0.3">
      <c r="A8" s="67" t="s">
        <v>12</v>
      </c>
      <c r="B8" s="68"/>
      <c r="C8" s="12">
        <v>-274107.71999999986</v>
      </c>
      <c r="D8" s="9">
        <v>45271.609999999986</v>
      </c>
      <c r="E8" s="12">
        <v>320511.7</v>
      </c>
      <c r="F8" s="12">
        <v>119156</v>
      </c>
      <c r="G8" s="8">
        <v>299090.70999999996</v>
      </c>
      <c r="H8" s="8">
        <f>C8+E8-F8</f>
        <v>-72752.019999999844</v>
      </c>
      <c r="I8" s="9">
        <f>D8+E8-G8</f>
        <v>66692.600000000035</v>
      </c>
      <c r="J8" s="13"/>
      <c r="K8" s="13"/>
      <c r="L8" s="13"/>
    </row>
    <row r="9" spans="1:12" x14ac:dyDescent="0.3">
      <c r="A9" s="54"/>
      <c r="B9" s="55"/>
      <c r="C9" s="14"/>
      <c r="D9" s="15"/>
      <c r="E9" s="14"/>
      <c r="F9" s="14"/>
      <c r="G9" s="12"/>
      <c r="H9" s="14"/>
      <c r="I9" s="15"/>
      <c r="J9" s="1"/>
      <c r="K9" s="1"/>
      <c r="L9" s="1"/>
    </row>
    <row r="10" spans="1:12" x14ac:dyDescent="0.3">
      <c r="A10" s="48" t="s">
        <v>13</v>
      </c>
      <c r="B10" s="66"/>
      <c r="C10" s="12">
        <v>0</v>
      </c>
      <c r="D10" s="9">
        <v>19578.620000000054</v>
      </c>
      <c r="E10" s="12">
        <v>145876.5</v>
      </c>
      <c r="F10" s="16">
        <v>145876.5</v>
      </c>
      <c r="G10" s="8">
        <v>140666.77000000002</v>
      </c>
      <c r="H10" s="8">
        <f>C10+E10-F10</f>
        <v>0</v>
      </c>
      <c r="I10" s="9">
        <f>D10+E10-G10</f>
        <v>24788.350000000035</v>
      </c>
      <c r="J10" s="1"/>
      <c r="K10" s="1"/>
      <c r="L10" s="1"/>
    </row>
    <row r="11" spans="1:12" x14ac:dyDescent="0.3">
      <c r="A11" s="67"/>
      <c r="B11" s="69"/>
      <c r="C11" s="12"/>
      <c r="D11" s="9"/>
      <c r="E11" s="12"/>
      <c r="F11" s="12"/>
      <c r="G11" s="8"/>
      <c r="H11" s="8"/>
      <c r="I11" s="9"/>
      <c r="J11" s="1"/>
      <c r="K11" s="1"/>
      <c r="L11" s="1"/>
    </row>
    <row r="12" spans="1:12" x14ac:dyDescent="0.3">
      <c r="A12" s="48" t="s">
        <v>14</v>
      </c>
      <c r="B12" s="66"/>
      <c r="C12" s="12">
        <v>-0.4800000000414002</v>
      </c>
      <c r="D12" s="9">
        <v>1262.909999999998</v>
      </c>
      <c r="E12" s="12">
        <v>11003.34</v>
      </c>
      <c r="F12" s="12">
        <v>11003.34</v>
      </c>
      <c r="G12" s="8">
        <v>10683.210000000001</v>
      </c>
      <c r="H12" s="8">
        <f>C12+E12-F12</f>
        <v>-0.4800000000414002</v>
      </c>
      <c r="I12" s="9">
        <f>D12+E12-G12</f>
        <v>1583.0399999999972</v>
      </c>
      <c r="J12" s="1"/>
      <c r="K12" s="1"/>
    </row>
    <row r="13" spans="1:12" x14ac:dyDescent="0.3">
      <c r="A13" s="48"/>
      <c r="B13" s="66"/>
      <c r="C13" s="12"/>
      <c r="D13" s="9"/>
      <c r="E13" s="12"/>
      <c r="F13" s="12"/>
      <c r="G13" s="8"/>
      <c r="H13" s="8"/>
      <c r="I13" s="9"/>
      <c r="J13" s="1"/>
      <c r="K13" s="1"/>
    </row>
    <row r="14" spans="1:12" x14ac:dyDescent="0.3">
      <c r="A14" s="48" t="s">
        <v>15</v>
      </c>
      <c r="B14" s="66"/>
      <c r="C14" s="12">
        <v>-25.990000000039799</v>
      </c>
      <c r="D14" s="9">
        <v>887.22999999999956</v>
      </c>
      <c r="E14" s="12">
        <v>7168.8</v>
      </c>
      <c r="F14" s="12">
        <v>7168.8</v>
      </c>
      <c r="G14" s="8">
        <v>7029.34</v>
      </c>
      <c r="H14" s="8">
        <f>C14+E14-F14</f>
        <v>-25.990000000039799</v>
      </c>
      <c r="I14" s="9">
        <f>D14+E14-G14</f>
        <v>1026.6899999999996</v>
      </c>
      <c r="J14" s="1"/>
      <c r="K14" s="1"/>
    </row>
    <row r="15" spans="1:12" x14ac:dyDescent="0.3">
      <c r="A15" s="48"/>
      <c r="B15" s="66"/>
      <c r="C15" s="12"/>
      <c r="D15" s="9"/>
      <c r="E15" s="12"/>
      <c r="F15" s="12"/>
      <c r="G15" s="8"/>
      <c r="H15" s="8"/>
      <c r="I15" s="9"/>
      <c r="J15" s="1"/>
      <c r="K15" s="1"/>
    </row>
    <row r="16" spans="1:12" x14ac:dyDescent="0.3">
      <c r="A16" s="48" t="s">
        <v>16</v>
      </c>
      <c r="B16" s="66"/>
      <c r="C16" s="12">
        <v>-0.48000000004685717</v>
      </c>
      <c r="D16" s="9">
        <v>4547.2899999999936</v>
      </c>
      <c r="E16" s="12">
        <v>26633.170000000002</v>
      </c>
      <c r="F16" s="12">
        <v>26633.170000000002</v>
      </c>
      <c r="G16" s="8">
        <v>26472.67</v>
      </c>
      <c r="H16" s="8">
        <f>C16+E16-F16</f>
        <v>-0.48000000004685717</v>
      </c>
      <c r="I16" s="9">
        <f>D16+E16-G16</f>
        <v>4707.7899999999972</v>
      </c>
      <c r="J16" s="1"/>
      <c r="K16" s="1"/>
    </row>
    <row r="17" spans="1:14" x14ac:dyDescent="0.3">
      <c r="A17" s="48"/>
      <c r="B17" s="66"/>
      <c r="C17" s="12"/>
      <c r="D17" s="9"/>
      <c r="E17" s="12"/>
      <c r="F17" s="12"/>
      <c r="G17" s="8"/>
      <c r="H17" s="8"/>
      <c r="I17" s="9"/>
      <c r="J17" s="1"/>
      <c r="K17" s="1"/>
    </row>
    <row r="18" spans="1:14" x14ac:dyDescent="0.3">
      <c r="A18" s="48" t="s">
        <v>17</v>
      </c>
      <c r="B18" s="49"/>
      <c r="C18" s="12">
        <v>-0.26000000000931323</v>
      </c>
      <c r="D18" s="12">
        <v>4224.5300000000134</v>
      </c>
      <c r="E18" s="12"/>
      <c r="F18" s="12"/>
      <c r="G18" s="12">
        <v>1704.8000000000002</v>
      </c>
      <c r="H18" s="12">
        <f>C18+E18-F18</f>
        <v>-0.26000000000931323</v>
      </c>
      <c r="I18" s="9">
        <f>D18+E18-G18</f>
        <v>2519.7300000000132</v>
      </c>
      <c r="K18" s="80"/>
      <c r="L18" s="80"/>
    </row>
    <row r="19" spans="1:14" ht="15" thickBot="1" x14ac:dyDescent="0.35">
      <c r="A19" s="54"/>
      <c r="B19" s="55"/>
      <c r="C19" s="14"/>
      <c r="D19" s="17"/>
      <c r="E19" s="18"/>
      <c r="F19" s="18"/>
      <c r="G19" s="14"/>
      <c r="H19" s="8"/>
      <c r="I19" s="9"/>
      <c r="J19" s="1"/>
      <c r="K19" s="1"/>
      <c r="L19" s="1"/>
    </row>
    <row r="20" spans="1:14" ht="15" thickBot="1" x14ac:dyDescent="0.35">
      <c r="A20" s="56" t="s">
        <v>18</v>
      </c>
      <c r="B20" s="57"/>
      <c r="C20" s="19">
        <f>C6+C8+C10+C12+C14+C16+C18</f>
        <v>-275758.8</v>
      </c>
      <c r="D20" s="19">
        <f t="shared" ref="D20:I20" si="0">D6+D8+D10+D12+D14+D16+D18</f>
        <v>150479.40000000002</v>
      </c>
      <c r="E20" s="19">
        <f t="shared" si="0"/>
        <v>1111560.1500000001</v>
      </c>
      <c r="F20" s="19">
        <f t="shared" si="0"/>
        <v>910204.46000000008</v>
      </c>
      <c r="G20" s="19">
        <f t="shared" si="0"/>
        <v>1061543.2699999998</v>
      </c>
      <c r="H20" s="19">
        <f t="shared" si="0"/>
        <v>-74403.109999999986</v>
      </c>
      <c r="I20" s="19">
        <f t="shared" si="0"/>
        <v>200496.28000000017</v>
      </c>
      <c r="J20" s="1"/>
      <c r="K20" s="1"/>
      <c r="L20" s="1"/>
    </row>
    <row r="21" spans="1:14" x14ac:dyDescent="0.3">
      <c r="A21" s="20"/>
      <c r="B21" s="21"/>
      <c r="C21" s="22"/>
      <c r="D21" s="22"/>
      <c r="E21" s="22"/>
      <c r="F21" s="22"/>
      <c r="G21" s="22"/>
      <c r="H21" s="22"/>
      <c r="I21" s="23"/>
      <c r="J21" s="1"/>
      <c r="K21" s="1"/>
      <c r="L21" s="1"/>
    </row>
    <row r="22" spans="1:14" ht="29.25" customHeight="1" x14ac:dyDescent="0.3">
      <c r="A22" s="58" t="s">
        <v>19</v>
      </c>
      <c r="B22" s="59"/>
      <c r="C22" s="12">
        <v>478829.91999999993</v>
      </c>
      <c r="D22" s="12">
        <v>46002.579999999958</v>
      </c>
      <c r="E22" s="24">
        <v>400611.47999999992</v>
      </c>
      <c r="F22" s="24"/>
      <c r="G22" s="12">
        <v>394574.10000000003</v>
      </c>
      <c r="H22" s="12">
        <f>C22+E22-F22</f>
        <v>879441.39999999991</v>
      </c>
      <c r="I22" s="12">
        <f>D22+E22-G22</f>
        <v>52039.959999999846</v>
      </c>
      <c r="J22" s="13"/>
      <c r="K22" s="13"/>
      <c r="L22" s="13"/>
    </row>
    <row r="23" spans="1:14" ht="29.25" customHeight="1" x14ac:dyDescent="0.3">
      <c r="A23" s="58" t="s">
        <v>20</v>
      </c>
      <c r="B23" s="60"/>
      <c r="C23" s="12">
        <v>22727.42</v>
      </c>
      <c r="D23" s="12"/>
      <c r="E23" s="24">
        <v>5371.83</v>
      </c>
      <c r="F23" s="24"/>
      <c r="G23" s="12"/>
      <c r="H23" s="12">
        <f>C23+E23-F23</f>
        <v>28099.25</v>
      </c>
      <c r="I23" s="12"/>
      <c r="J23" s="25"/>
      <c r="K23" s="13"/>
      <c r="L23" s="13"/>
      <c r="M23" s="13"/>
      <c r="N23" s="13"/>
    </row>
    <row r="24" spans="1:14" x14ac:dyDescent="0.3">
      <c r="A24" s="61" t="s">
        <v>18</v>
      </c>
      <c r="B24" s="62"/>
      <c r="C24" s="26">
        <f>C22+C23</f>
        <v>501557.33999999991</v>
      </c>
      <c r="D24" s="26">
        <f t="shared" ref="D24:I24" si="1">D22+D23</f>
        <v>46002.579999999958</v>
      </c>
      <c r="E24" s="26">
        <f t="shared" si="1"/>
        <v>405983.30999999994</v>
      </c>
      <c r="F24" s="26">
        <f t="shared" si="1"/>
        <v>0</v>
      </c>
      <c r="G24" s="26">
        <f t="shared" si="1"/>
        <v>394574.10000000003</v>
      </c>
      <c r="H24" s="26">
        <f t="shared" si="1"/>
        <v>907540.64999999991</v>
      </c>
      <c r="I24" s="26">
        <f t="shared" si="1"/>
        <v>52039.959999999846</v>
      </c>
      <c r="J24" s="1"/>
      <c r="K24" s="1"/>
      <c r="L24" s="1"/>
    </row>
    <row r="25" spans="1:14" ht="15" thickBot="1" x14ac:dyDescent="0.35">
      <c r="A25" s="63"/>
      <c r="B25" s="64"/>
      <c r="C25" s="64"/>
      <c r="D25" s="64"/>
      <c r="E25" s="64"/>
      <c r="F25" s="64"/>
      <c r="G25" s="64"/>
      <c r="H25" s="64"/>
      <c r="I25" s="65"/>
    </row>
    <row r="26" spans="1:14" x14ac:dyDescent="0.3">
      <c r="A26" s="44" t="s">
        <v>21</v>
      </c>
      <c r="B26" s="45"/>
      <c r="C26" s="27">
        <v>1433.7599999999511</v>
      </c>
      <c r="D26" s="27">
        <v>31741.359999999928</v>
      </c>
      <c r="E26" s="27">
        <v>-13816.84</v>
      </c>
      <c r="F26" s="27">
        <v>-13816.84</v>
      </c>
      <c r="G26" s="27">
        <v>15339.189999999997</v>
      </c>
      <c r="H26" s="27">
        <f>C26+E26-F26</f>
        <v>1433.7599999999511</v>
      </c>
      <c r="I26" s="28">
        <f>D26+E26-G26</f>
        <v>2585.3299999999308</v>
      </c>
    </row>
    <row r="27" spans="1:14" x14ac:dyDescent="0.3">
      <c r="A27" s="46" t="s">
        <v>22</v>
      </c>
      <c r="B27" s="47"/>
      <c r="C27" s="12">
        <v>7796.4099999999453</v>
      </c>
      <c r="D27" s="12">
        <v>25422.719999999972</v>
      </c>
      <c r="E27" s="12">
        <v>-8880.6500000000015</v>
      </c>
      <c r="F27" s="12">
        <v>-8880.6500000000015</v>
      </c>
      <c r="G27" s="12">
        <v>9216.68</v>
      </c>
      <c r="H27" s="12">
        <f>C27+E27-F27</f>
        <v>7796.4099999999453</v>
      </c>
      <c r="I27" s="9">
        <f>D27+E27-G27</f>
        <v>7325.3899999999703</v>
      </c>
    </row>
    <row r="28" spans="1:14" x14ac:dyDescent="0.3">
      <c r="A28" s="48" t="s">
        <v>23</v>
      </c>
      <c r="B28" s="49"/>
      <c r="C28" s="12">
        <v>-12031.649999999674</v>
      </c>
      <c r="D28" s="12">
        <v>51242.969999999739</v>
      </c>
      <c r="E28" s="12"/>
      <c r="F28" s="12"/>
      <c r="G28" s="12">
        <v>13695.270000000002</v>
      </c>
      <c r="H28" s="12">
        <f>C28+E28-F28</f>
        <v>-12031.649999999674</v>
      </c>
      <c r="I28" s="9">
        <f>D28+E28-G28</f>
        <v>37547.699999999735</v>
      </c>
    </row>
    <row r="29" spans="1:14" x14ac:dyDescent="0.3">
      <c r="A29" s="48" t="s">
        <v>24</v>
      </c>
      <c r="B29" s="49"/>
      <c r="C29" s="12">
        <v>0</v>
      </c>
      <c r="D29" s="12">
        <v>27884.28</v>
      </c>
      <c r="E29" s="12">
        <v>-464.67999999999302</v>
      </c>
      <c r="F29" s="12">
        <v>-464.67999999999302</v>
      </c>
      <c r="G29" s="12">
        <v>19013.049999999996</v>
      </c>
      <c r="H29" s="12">
        <f>C29+E29-F29</f>
        <v>0</v>
      </c>
      <c r="I29" s="9">
        <f>D29+E29-G29</f>
        <v>8406.5500000000102</v>
      </c>
    </row>
    <row r="30" spans="1:14" ht="15" thickBot="1" x14ac:dyDescent="0.35">
      <c r="A30" s="50"/>
      <c r="B30" s="51"/>
      <c r="C30" s="29">
        <v>0</v>
      </c>
      <c r="D30" s="29"/>
      <c r="E30" s="29"/>
      <c r="F30" s="29"/>
      <c r="G30" s="29"/>
      <c r="H30" s="30">
        <f>C30+E30-F30</f>
        <v>0</v>
      </c>
      <c r="I30" s="31"/>
    </row>
    <row r="31" spans="1:14" ht="15" thickBot="1" x14ac:dyDescent="0.35">
      <c r="A31" s="52" t="s">
        <v>18</v>
      </c>
      <c r="B31" s="53"/>
      <c r="C31" s="32">
        <f t="shared" ref="C31:I31" si="2">C26+C27+C28+C29</f>
        <v>-2801.4799999997776</v>
      </c>
      <c r="D31" s="32">
        <f t="shared" si="2"/>
        <v>136291.32999999964</v>
      </c>
      <c r="E31" s="32">
        <f t="shared" si="2"/>
        <v>-23162.169999999995</v>
      </c>
      <c r="F31" s="32">
        <f t="shared" si="2"/>
        <v>-23162.169999999995</v>
      </c>
      <c r="G31" s="32">
        <f t="shared" si="2"/>
        <v>57264.189999999995</v>
      </c>
      <c r="H31" s="32">
        <f t="shared" si="2"/>
        <v>-2801.4799999997776</v>
      </c>
      <c r="I31" s="32">
        <f t="shared" si="2"/>
        <v>55864.969999999645</v>
      </c>
    </row>
    <row r="32" spans="1:14" ht="15" thickBot="1" x14ac:dyDescent="0.35">
      <c r="A32" s="36" t="s">
        <v>25</v>
      </c>
      <c r="B32" s="37"/>
      <c r="C32" s="19">
        <f>C20+C24+C31</f>
        <v>222997.06000000014</v>
      </c>
      <c r="D32" s="19">
        <f t="shared" ref="D32:I32" si="3">D20+D24+D31</f>
        <v>332773.30999999959</v>
      </c>
      <c r="E32" s="19">
        <f t="shared" si="3"/>
        <v>1494381.29</v>
      </c>
      <c r="F32" s="19">
        <f t="shared" si="3"/>
        <v>887042.29</v>
      </c>
      <c r="G32" s="19">
        <f t="shared" si="3"/>
        <v>1513381.5599999998</v>
      </c>
      <c r="H32" s="19">
        <f t="shared" si="3"/>
        <v>830336.06000000017</v>
      </c>
      <c r="I32" s="19">
        <f t="shared" si="3"/>
        <v>308401.20999999967</v>
      </c>
    </row>
    <row r="33" spans="1:14" s="35" customFormat="1" ht="60" customHeight="1" thickBot="1" x14ac:dyDescent="0.35">
      <c r="A33" s="38" t="s">
        <v>26</v>
      </c>
      <c r="B33" s="39"/>
      <c r="C33" s="33">
        <v>14312</v>
      </c>
      <c r="D33" s="33">
        <v>1000</v>
      </c>
      <c r="E33" s="33">
        <v>6000</v>
      </c>
      <c r="F33" s="33">
        <f>G33*0.125</f>
        <v>812.5</v>
      </c>
      <c r="G33" s="33">
        <v>6500</v>
      </c>
      <c r="H33" s="34">
        <f>C33+E33-F33</f>
        <v>19499.5</v>
      </c>
      <c r="I33" s="33">
        <f>D33+E33-G33</f>
        <v>500</v>
      </c>
      <c r="J33" s="40"/>
      <c r="K33" s="41"/>
      <c r="L33" s="41"/>
      <c r="M33" s="41"/>
      <c r="N33" s="41"/>
    </row>
    <row r="34" spans="1:14" s="35" customFormat="1" ht="23.25" hidden="1" customHeight="1" x14ac:dyDescent="0.3">
      <c r="A34" s="42"/>
      <c r="B34" s="43"/>
      <c r="C34" s="33"/>
      <c r="D34" s="33"/>
      <c r="E34" s="33"/>
      <c r="F34" s="33"/>
      <c r="G34" s="33"/>
      <c r="H34" s="12"/>
      <c r="I34" s="33"/>
    </row>
    <row r="35" spans="1:14" ht="23.25" hidden="1" customHeight="1" thickBot="1" x14ac:dyDescent="0.35">
      <c r="A35" s="42"/>
      <c r="B35" s="43"/>
      <c r="C35" s="33"/>
      <c r="D35" s="33"/>
      <c r="E35" s="33"/>
      <c r="F35" s="33"/>
      <c r="G35" s="33"/>
      <c r="H35" s="12"/>
      <c r="I35" s="33"/>
    </row>
    <row r="36" spans="1:14" ht="15" thickBot="1" x14ac:dyDescent="0.35">
      <c r="A36" s="36" t="s">
        <v>27</v>
      </c>
      <c r="B36" s="37"/>
      <c r="C36" s="19">
        <f>C32+C33</f>
        <v>237309.06000000014</v>
      </c>
      <c r="D36" s="19">
        <f t="shared" ref="D36:H36" si="4">D32+D33</f>
        <v>333773.30999999959</v>
      </c>
      <c r="E36" s="19">
        <f t="shared" si="4"/>
        <v>1500381.29</v>
      </c>
      <c r="F36" s="19">
        <f t="shared" si="4"/>
        <v>887854.79</v>
      </c>
      <c r="G36" s="19">
        <f t="shared" si="4"/>
        <v>1519881.5599999998</v>
      </c>
      <c r="H36" s="19">
        <f t="shared" si="4"/>
        <v>849835.56000000017</v>
      </c>
      <c r="I36" s="19">
        <f>I32+I33</f>
        <v>308901.20999999967</v>
      </c>
    </row>
  </sheetData>
  <mergeCells count="36">
    <mergeCell ref="A12:B12"/>
    <mergeCell ref="A1:I1"/>
    <mergeCell ref="A2:I2"/>
    <mergeCell ref="A3:B3"/>
    <mergeCell ref="A4:B4"/>
    <mergeCell ref="A5:I5"/>
    <mergeCell ref="A6:B6"/>
    <mergeCell ref="A7:B7"/>
    <mergeCell ref="A8:B8"/>
    <mergeCell ref="A9:B9"/>
    <mergeCell ref="A10:B10"/>
    <mergeCell ref="A11:B11"/>
    <mergeCell ref="A25:I25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36:B36"/>
    <mergeCell ref="A26:B26"/>
    <mergeCell ref="A27:B27"/>
    <mergeCell ref="A28:B28"/>
    <mergeCell ref="A29:B29"/>
    <mergeCell ref="A30:B30"/>
    <mergeCell ref="A31:B31"/>
    <mergeCell ref="A32:B32"/>
    <mergeCell ref="A33:B33"/>
    <mergeCell ref="J33:N33"/>
    <mergeCell ref="A34:B34"/>
    <mergeCell ref="A35:B35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2020-05-13T11:00:20Z</dcterms:created>
  <dcterms:modified xsi:type="dcterms:W3CDTF">2020-05-13T11:53:38Z</dcterms:modified>
</cp:coreProperties>
</file>