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L43" i="1" l="1"/>
  <c r="F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6" i="1"/>
  <c r="E25" i="1"/>
  <c r="E24" i="1"/>
  <c r="E21" i="1"/>
  <c r="L18" i="1"/>
  <c r="F17" i="1"/>
  <c r="F16" i="1"/>
  <c r="F15" i="1"/>
  <c r="F14" i="1"/>
  <c r="F12" i="1"/>
  <c r="F11" i="1"/>
  <c r="F10" i="1"/>
  <c r="F9" i="1"/>
  <c r="F8" i="1"/>
  <c r="F7" i="1"/>
  <c r="F6" i="1"/>
  <c r="F18" i="1" s="1"/>
  <c r="L13" i="1" l="1"/>
</calcChain>
</file>

<file path=xl/sharedStrings.xml><?xml version="1.0" encoding="utf-8"?>
<sst xmlns="http://schemas.openxmlformats.org/spreadsheetml/2006/main" count="120" uniqueCount="69">
  <si>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</si>
  <si>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</si>
  <si>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</si>
  <si>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</si>
  <si>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</si>
  <si>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- 3307,6 кв.м.)</t>
  </si>
  <si>
    <t>Содержание внутридомовых  инженерных сетей водоснабжения, теплоснабжения, канализации, электроснабжения,,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</si>
  <si>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</si>
  <si>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</si>
  <si>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</si>
  <si>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- 315,4 кв.м.                                         </t>
  </si>
  <si>
    <t xml:space="preserve">ежедневно    </t>
  </si>
  <si>
    <t>Содержание придомовой территории 1 класса - 198 кв.м., газоны 359 кв.м.</t>
  </si>
  <si>
    <t>6 раз в неделю</t>
  </si>
  <si>
    <t>Дератизация подвального помещения</t>
  </si>
  <si>
    <t>ежемесячно</t>
  </si>
  <si>
    <t>Замена лампочек,  предохранителей, вставок в подъездах</t>
  </si>
  <si>
    <t>руб./ м2</t>
  </si>
  <si>
    <t>Диспетчеризация Узла учета тепловой энергии</t>
  </si>
  <si>
    <t>Промывка и опрессовка системы отопления (02.06.2017г)</t>
  </si>
  <si>
    <t>1 раз перед началом отопительного периода</t>
  </si>
  <si>
    <t xml:space="preserve">ОДН на водоснабжение  </t>
  </si>
  <si>
    <t xml:space="preserve">ОДН за водоотведение </t>
  </si>
  <si>
    <t xml:space="preserve">ОДН на электроснабжение  </t>
  </si>
  <si>
    <t xml:space="preserve">Сбор, вывоз  и  утилизация </t>
  </si>
  <si>
    <t>7 раз в неделю</t>
  </si>
  <si>
    <t>куб.м.</t>
  </si>
  <si>
    <t>Итого по содержанию:</t>
  </si>
  <si>
    <t>РЕМОНТ ОБЩЕГО ИМУЩЕСТВА</t>
  </si>
  <si>
    <t xml:space="preserve">Фактический объем выполненных работ </t>
  </si>
  <si>
    <t>Ремонт металлической двери (подъезд № 1);  ремонт системы ПЗУ (подъезд № 3)</t>
  </si>
  <si>
    <t>январь 2018г.</t>
  </si>
  <si>
    <t>шт</t>
  </si>
  <si>
    <t>Услуги экскаватора-погрузчика по уборке снега придомовой территории</t>
  </si>
  <si>
    <t>час</t>
  </si>
  <si>
    <t>Услуги экскаватора-погрузчика VOLVO BL71B по уборке снега придомовой территории</t>
  </si>
  <si>
    <t>Замена стояка ХВС кв. №№ 33,36,39,42,45</t>
  </si>
  <si>
    <t>февраль 2018г.</t>
  </si>
  <si>
    <t>м.п.</t>
  </si>
  <si>
    <t>Замена аварийного участка стояка системы канализации диам.100 мм в  кв. № 23</t>
  </si>
  <si>
    <t>март 2018г.</t>
  </si>
  <si>
    <t>Ремонт сетей электроснабжения в подъезде № 2</t>
  </si>
  <si>
    <t>Ремонт системы ПЗУ (замена магистрали, блока коммунитации</t>
  </si>
  <si>
    <t>Очистка придомовой территории от снега и наледи спец. Техникой (30.03.2018г)</t>
  </si>
  <si>
    <t>Работа а/м КАМАЗ 797910 (ДКТ-275) промывка канализационных выпусков - 4 штук</t>
  </si>
  <si>
    <t>апрель 2018г.</t>
  </si>
  <si>
    <t>Установка датчиков на движение на л/площадках в подъезде № 2</t>
  </si>
  <si>
    <t>Замена аварийного участка  стояка системы отопления в подвальном помещении подъезда № 3 (помещение ООО "Контур плюс"</t>
  </si>
  <si>
    <t>июнь 2018г.</t>
  </si>
  <si>
    <t>Замена запорной арматуры на стояках системы отопления в подвальном помещении подъезда № 3 (помещение ООО "Контур плюс"</t>
  </si>
  <si>
    <t>Замена аварийной подводки к радиатору системы отопления в подвальном помещении подъезда № 3 (помещение ООО "Контур плюс"</t>
  </si>
  <si>
    <t>Замена прожектора над подъездным козырьком подъезда № 3</t>
  </si>
  <si>
    <t>август 2018г</t>
  </si>
  <si>
    <t>Косметический ремонт л/площадки 4 этажа в подъезде № 2</t>
  </si>
  <si>
    <t>сентябрь 2018</t>
  </si>
  <si>
    <t>кв.м.</t>
  </si>
  <si>
    <t>Замена стояка ХВС кв. №№ 2,5,8,11,14</t>
  </si>
  <si>
    <t>Обработка фасада универсальной проникающей гидроизоляцией по кирпичным стенам кв. № 4 (торцевой фасад)</t>
  </si>
  <si>
    <t>ноябрь 2018г</t>
  </si>
  <si>
    <t>Замена стояка ХВС кв. №№ 32,35,38,41,44</t>
  </si>
  <si>
    <t>Замена светильника с лампой накаливания на светодиодный светильник с датчиком на движение на л/клетке 2-го этажа подъезд № 2</t>
  </si>
  <si>
    <t>Обработка фасада универсальной проникающей гидроизоляцией по кирпичным стенам кв. № 37,31 (торцевая часть фасада)</t>
  </si>
  <si>
    <t>декабрь 2018г</t>
  </si>
  <si>
    <t>Замена подводки к радиатору системы отопления в кв. № 37</t>
  </si>
  <si>
    <t>Заменаучастка стояка системы отопления  в подвальном помещении подъезда № 3 (по кв. № 37)</t>
  </si>
  <si>
    <t>Итого по ремонту:</t>
  </si>
  <si>
    <t>ОТЧЕТ</t>
  </si>
  <si>
    <t>о выполнении договора управления МКД № 5 по ул. Дружбы народов                                                    за перод  01.01.2018г - 31.12.2018г</t>
  </si>
  <si>
    <t>Услуги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</si>
</sst>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2" fontId="0" fillId="0" borderId="0" xfId="0" applyNumberFormat="1"/>
    <xf numFmtId="2" fontId="0" fillId="0" borderId="1" xfId="0" applyNumberFormat="1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0;&#1075;&#1072;/&#1040;&#1050;&#1058;&#1067;%20&#1047;&#1040;%20&#1052;&#1045;&#1057;&#1071;&#1062;/&#1040;&#1050;&#1058;&#1067;%20&#1047;&#1040;%20&#1052;&#1045;&#1057;&#1071;&#1062;%20&#1044;&#1088;%20&#1085;&#1072;&#1088;&#1086;&#1076;&#1086;&#1074;,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уст 2017г"/>
      <sheetName val="сент 2017"/>
      <sheetName val="окт 2017"/>
      <sheetName val="нояб 2017"/>
      <sheetName val="дек 2017"/>
      <sheetName val="2017"/>
      <sheetName val="янв 2018г"/>
      <sheetName val="фев 2018г."/>
      <sheetName val="март 2018г"/>
      <sheetName val="апр 2018г"/>
      <sheetName val="май 2018г"/>
      <sheetName val="июнь 2018г"/>
      <sheetName val="июль 2018г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 2019"/>
      <sheetName val="март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760.8</v>
          </cell>
        </row>
        <row r="17">
          <cell r="F17">
            <v>562.27</v>
          </cell>
        </row>
        <row r="18">
          <cell r="F18">
            <v>1918.4079999999999</v>
          </cell>
        </row>
        <row r="19">
          <cell r="F19">
            <v>12436.575999999999</v>
          </cell>
        </row>
        <row r="20">
          <cell r="F20">
            <v>47894.077999999994</v>
          </cell>
        </row>
        <row r="26">
          <cell r="F26">
            <v>2530</v>
          </cell>
        </row>
      </sheetData>
      <sheetData sheetId="26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760.74800000000005</v>
          </cell>
        </row>
        <row r="17">
          <cell r="F17">
            <v>562.29200000000003</v>
          </cell>
        </row>
        <row r="18">
          <cell r="F18">
            <v>1918.4079999999999</v>
          </cell>
        </row>
        <row r="19">
          <cell r="F19">
            <v>12436.575999999999</v>
          </cell>
        </row>
        <row r="20">
          <cell r="F20">
            <v>47894.048000000003</v>
          </cell>
        </row>
        <row r="25">
          <cell r="F25">
            <v>16452</v>
          </cell>
        </row>
      </sheetData>
      <sheetData sheetId="27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760.74800000000005</v>
          </cell>
        </row>
        <row r="17">
          <cell r="F17">
            <v>562.29200000000003</v>
          </cell>
        </row>
        <row r="18">
          <cell r="F18">
            <v>1918.4079999999999</v>
          </cell>
        </row>
        <row r="19">
          <cell r="F19">
            <v>12436.575999999999</v>
          </cell>
        </row>
        <row r="20">
          <cell r="F20">
            <v>47894.048000000003</v>
          </cell>
        </row>
        <row r="27">
          <cell r="F27">
            <v>42708</v>
          </cell>
        </row>
      </sheetData>
      <sheetData sheetId="28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760.74800000000005</v>
          </cell>
        </row>
        <row r="17">
          <cell r="F17">
            <v>562.29200000000003</v>
          </cell>
        </row>
        <row r="18">
          <cell r="F18">
            <v>1918.4079999999999</v>
          </cell>
        </row>
        <row r="19">
          <cell r="F19">
            <v>12436.575999999999</v>
          </cell>
        </row>
        <row r="20">
          <cell r="F20">
            <v>47894.048000000003</v>
          </cell>
        </row>
        <row r="26">
          <cell r="F26">
            <v>10013</v>
          </cell>
        </row>
      </sheetData>
      <sheetData sheetId="29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760.74800000000005</v>
          </cell>
        </row>
        <row r="17">
          <cell r="F17">
            <v>562.29200000000003</v>
          </cell>
        </row>
        <row r="18">
          <cell r="F18">
            <v>1918.4079999999999</v>
          </cell>
        </row>
        <row r="20">
          <cell r="F20">
            <v>35457.472000000002</v>
          </cell>
        </row>
        <row r="26">
          <cell r="F26">
            <v>0</v>
          </cell>
        </row>
      </sheetData>
      <sheetData sheetId="30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760.74800000000005</v>
          </cell>
        </row>
        <row r="17">
          <cell r="F17">
            <v>562.29200000000003</v>
          </cell>
        </row>
        <row r="18">
          <cell r="F18">
            <v>1918.4079999999999</v>
          </cell>
        </row>
        <row r="20">
          <cell r="F20">
            <v>37457.472000000002</v>
          </cell>
        </row>
        <row r="26">
          <cell r="F26">
            <v>18015</v>
          </cell>
        </row>
      </sheetData>
      <sheetData sheetId="31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760.74800000000005</v>
          </cell>
        </row>
        <row r="17">
          <cell r="F17">
            <v>463.06400000000002</v>
          </cell>
        </row>
        <row r="18">
          <cell r="F18">
            <v>1984.56</v>
          </cell>
        </row>
        <row r="19">
          <cell r="F19">
            <v>35424.395999999993</v>
          </cell>
        </row>
        <row r="23">
          <cell r="F23">
            <v>0</v>
          </cell>
        </row>
      </sheetData>
      <sheetData sheetId="32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760.74800000000005</v>
          </cell>
        </row>
        <row r="17">
          <cell r="F17">
            <v>463.06400000000002</v>
          </cell>
        </row>
        <row r="18">
          <cell r="F18">
            <v>1984.56</v>
          </cell>
        </row>
        <row r="19">
          <cell r="F19">
            <v>35424.395999999993</v>
          </cell>
        </row>
        <row r="23">
          <cell r="F23">
            <v>2443</v>
          </cell>
        </row>
      </sheetData>
      <sheetData sheetId="33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760.74800000000005</v>
          </cell>
        </row>
        <row r="17">
          <cell r="F17">
            <v>463.06400000000002</v>
          </cell>
        </row>
        <row r="18">
          <cell r="F18">
            <v>1984.56</v>
          </cell>
        </row>
        <row r="19">
          <cell r="F19">
            <v>35424.395999999993</v>
          </cell>
        </row>
        <row r="24">
          <cell r="F24">
            <v>21257</v>
          </cell>
        </row>
      </sheetData>
      <sheetData sheetId="34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760.74800000000005</v>
          </cell>
        </row>
        <row r="17">
          <cell r="F17">
            <v>463.06400000000002</v>
          </cell>
        </row>
        <row r="18">
          <cell r="F18">
            <v>1984.56</v>
          </cell>
        </row>
        <row r="19">
          <cell r="F19">
            <v>35424.395999999993</v>
          </cell>
        </row>
        <row r="24">
          <cell r="F24">
            <v>0</v>
          </cell>
        </row>
      </sheetData>
      <sheetData sheetId="35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760.74800000000005</v>
          </cell>
        </row>
        <row r="17">
          <cell r="F17">
            <v>463.06400000000002</v>
          </cell>
        </row>
        <row r="18">
          <cell r="F18">
            <v>1984.56</v>
          </cell>
        </row>
        <row r="19">
          <cell r="F19">
            <v>35424.395999999993</v>
          </cell>
        </row>
        <row r="25">
          <cell r="F25">
            <v>32582</v>
          </cell>
        </row>
      </sheetData>
      <sheetData sheetId="36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6">
          <cell r="F16">
            <v>856.5</v>
          </cell>
        </row>
        <row r="17">
          <cell r="F17">
            <v>544.20000000000005</v>
          </cell>
        </row>
        <row r="18">
          <cell r="F18">
            <v>2246.5300000000002</v>
          </cell>
        </row>
        <row r="19">
          <cell r="F19">
            <v>-2346.69</v>
          </cell>
        </row>
        <row r="20">
          <cell r="F20">
            <v>33516.563999999984</v>
          </cell>
        </row>
        <row r="26">
          <cell r="F26">
            <v>32871</v>
          </cell>
        </row>
      </sheetData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F47" sqref="F47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hidden="1" customWidth="1"/>
  </cols>
  <sheetData>
    <row r="1" spans="1:12" x14ac:dyDescent="0.3">
      <c r="A1" s="31" t="s">
        <v>66</v>
      </c>
      <c r="B1" s="31"/>
      <c r="C1" s="31"/>
      <c r="D1" s="31"/>
      <c r="E1" s="31"/>
      <c r="F1" s="31"/>
      <c r="G1" s="31"/>
      <c r="H1" s="31"/>
      <c r="I1" s="31"/>
    </row>
    <row r="2" spans="1:12" ht="33" customHeight="1" x14ac:dyDescent="0.3">
      <c r="A2" s="32" t="s">
        <v>67</v>
      </c>
      <c r="B2" s="32"/>
      <c r="C2" s="32"/>
      <c r="D2" s="32"/>
      <c r="E2" s="32"/>
      <c r="F2" s="32"/>
      <c r="G2" s="32"/>
      <c r="H2" s="32"/>
      <c r="I2" s="32"/>
    </row>
    <row r="4" spans="1:12" ht="110.25" customHeight="1" x14ac:dyDescent="0.3">
      <c r="A4" s="1" t="s">
        <v>0</v>
      </c>
      <c r="B4" s="1" t="s">
        <v>1</v>
      </c>
      <c r="C4" s="33" t="s">
        <v>2</v>
      </c>
      <c r="D4" s="34"/>
      <c r="E4" s="1" t="s">
        <v>3</v>
      </c>
      <c r="F4" s="1" t="s">
        <v>4</v>
      </c>
    </row>
    <row r="5" spans="1:12" ht="15" customHeight="1" x14ac:dyDescent="0.3">
      <c r="A5" s="35" t="s">
        <v>5</v>
      </c>
      <c r="B5" s="36"/>
      <c r="C5" s="36"/>
      <c r="D5" s="36"/>
      <c r="E5" s="36"/>
      <c r="F5" s="37"/>
    </row>
    <row r="6" spans="1:12" ht="136.5" customHeight="1" x14ac:dyDescent="0.3">
      <c r="A6" s="2" t="s">
        <v>6</v>
      </c>
      <c r="B6" s="3" t="s">
        <v>7</v>
      </c>
      <c r="C6" s="26" t="s">
        <v>8</v>
      </c>
      <c r="D6" s="27"/>
      <c r="E6" s="4">
        <v>3.57</v>
      </c>
      <c r="F6" s="4">
        <f>'[1]янв 2018г'!F9+'[1]фев 2018г.'!F9+'[1]март 2018г'!F9+'[1]апр 2018г'!F9+'[1]май 2018г'!F9+'[1]июнь 2018г'!F9+'[1]июль 2018г'!F9+'[1]авг 2018'!F9+'[1]сент 2018'!F9+'[1]окт 2018'!F9+'[1]нояб 2018'!F9+'[1]дек 2018'!F9</f>
        <v>141697.584</v>
      </c>
    </row>
    <row r="7" spans="1:12" ht="28.5" customHeight="1" x14ac:dyDescent="0.3">
      <c r="A7" s="2" t="s">
        <v>9</v>
      </c>
      <c r="B7" s="3" t="s">
        <v>7</v>
      </c>
      <c r="C7" s="26" t="s">
        <v>8</v>
      </c>
      <c r="D7" s="27"/>
      <c r="E7" s="5">
        <v>2.0699999999999998</v>
      </c>
      <c r="F7" s="5">
        <f>'[1]янв 2018г'!F10+'[1]фев 2018г.'!F10+'[1]март 2018г'!F10+'[1]апр 2018г'!F10+'[1]май 2018г'!F10+'[1]июнь 2018г'!F10+'[1]июль 2018г'!F10+'[1]авг 2018'!F10+'[1]сент 2018'!F10+'[1]окт 2018'!F10+'[1]нояб 2018'!F10+'[1]дек 2018'!F10</f>
        <v>82160.783999999985</v>
      </c>
    </row>
    <row r="8" spans="1:12" ht="28.8" x14ac:dyDescent="0.3">
      <c r="A8" s="2" t="s">
        <v>10</v>
      </c>
      <c r="B8" s="3" t="s">
        <v>11</v>
      </c>
      <c r="C8" s="26" t="s">
        <v>8</v>
      </c>
      <c r="D8" s="27"/>
      <c r="E8" s="6">
        <v>1.97</v>
      </c>
      <c r="F8" s="6">
        <f>'[1]янв 2018г'!F11+'[1]фев 2018г.'!F11+'[1]март 2018г'!F11+'[1]апр 2018г'!F11+'[1]май 2018г'!F11+'[1]июнь 2018г'!F11+'[1]июль 2018г'!F11+'[1]авг 2018'!F11+'[1]сент 2018'!F11+'[1]окт 2018'!F11+'[1]нояб 2018'!F11+'[1]дек 2018'!F11</f>
        <v>78191.664000000004</v>
      </c>
    </row>
    <row r="9" spans="1:12" ht="43.2" x14ac:dyDescent="0.3">
      <c r="A9" s="2" t="s">
        <v>12</v>
      </c>
      <c r="B9" s="7" t="s">
        <v>13</v>
      </c>
      <c r="C9" s="26" t="s">
        <v>8</v>
      </c>
      <c r="D9" s="27"/>
      <c r="E9" s="8">
        <v>1.92</v>
      </c>
      <c r="F9" s="8">
        <f>'[1]янв 2018г'!F12+'[1]фев 2018г.'!F12+'[1]март 2018г'!F12+'[1]апр 2018г'!F12+'[1]май 2018г'!F12+'[1]июнь 2018г'!F12+'[1]июль 2018г'!F12+'[1]авг 2018'!F12+'[1]сент 2018'!F12+'[1]окт 2018'!F12+'[1]нояб 2018'!F12+'[1]дек 2018'!F12</f>
        <v>76207.103999999992</v>
      </c>
    </row>
    <row r="10" spans="1:12" ht="28.8" x14ac:dyDescent="0.3">
      <c r="A10" s="2" t="s">
        <v>14</v>
      </c>
      <c r="B10" s="9" t="s">
        <v>15</v>
      </c>
      <c r="C10" s="26" t="s">
        <v>8</v>
      </c>
      <c r="D10" s="27"/>
      <c r="E10" s="4">
        <v>0.11</v>
      </c>
      <c r="F10" s="4">
        <f>'[1]янв 2018г'!F13+'[1]фев 2018г.'!F13+'[1]март 2018г'!F13+'[1]апр 2018г'!F13+'[1]май 2018г'!F13+'[1]июнь 2018г'!F13+'[1]июль 2018г'!F13+'[1]авг 2018'!F13+'[1]сент 2018'!F13+'[1]окт 2018'!F13+'[1]нояб 2018'!F13+'[1]дек 2018'!F13</f>
        <v>4366.0320000000011</v>
      </c>
    </row>
    <row r="11" spans="1:12" ht="43.2" x14ac:dyDescent="0.3">
      <c r="A11" s="2" t="s">
        <v>16</v>
      </c>
      <c r="B11" s="9" t="s">
        <v>15</v>
      </c>
      <c r="C11" s="26" t="s">
        <v>17</v>
      </c>
      <c r="D11" s="30"/>
      <c r="E11" s="4">
        <v>0.02</v>
      </c>
      <c r="F11" s="4">
        <f>'[1]янв 2018г'!F14+'[1]фев 2018г.'!F14+'[1]март 2018г'!F14+'[1]апр 2018г'!F14+'[1]май 2018г'!F14+'[1]июнь 2018г'!F14+'[1]июль 2018г'!F14+'[1]авг 2018'!F14+'[1]сент 2018'!F14+'[1]окт 2018'!F14+'[1]нояб 2018'!F14+'[1]дек 2018'!F14</f>
        <v>793.82400000000018</v>
      </c>
    </row>
    <row r="12" spans="1:12" ht="15" customHeight="1" x14ac:dyDescent="0.3">
      <c r="A12" s="2" t="s">
        <v>18</v>
      </c>
      <c r="B12" s="9" t="s">
        <v>15</v>
      </c>
      <c r="C12" s="26" t="s">
        <v>17</v>
      </c>
      <c r="D12" s="27"/>
      <c r="E12" s="10">
        <v>0.08</v>
      </c>
      <c r="F12" s="10">
        <f>'[1]янв 2018г'!F15+'[1]фев 2018г.'!F15+'[1]март 2018г'!F15+'[1]апр 2018г'!F15+'[1]май 2018г'!F15+'[1]июнь 2018г'!F15+'[1]июль 2018г'!F15+'[1]авг 2018'!F15+'[1]сент 2018'!F15+'[1]окт 2018'!F15+'[1]нояб 2018'!F15+'[1]дек 2018'!F15</f>
        <v>3175.2960000000007</v>
      </c>
    </row>
    <row r="13" spans="1:12" ht="60.75" customHeight="1" x14ac:dyDescent="0.3">
      <c r="A13" s="11" t="s">
        <v>19</v>
      </c>
      <c r="B13" s="7" t="s">
        <v>20</v>
      </c>
      <c r="C13" s="26" t="s">
        <v>17</v>
      </c>
      <c r="D13" s="27"/>
      <c r="E13" s="4">
        <v>0.05</v>
      </c>
      <c r="F13" s="4">
        <v>2000</v>
      </c>
      <c r="L13" s="12">
        <f>F6+F7+F8+F9+F10+F11+F12+F13</f>
        <v>388592.288</v>
      </c>
    </row>
    <row r="14" spans="1:12" ht="15" customHeight="1" x14ac:dyDescent="0.3">
      <c r="A14" s="2" t="s">
        <v>21</v>
      </c>
      <c r="B14" s="9" t="s">
        <v>15</v>
      </c>
      <c r="C14" s="26" t="s">
        <v>17</v>
      </c>
      <c r="D14" s="27"/>
      <c r="E14" s="10">
        <v>0.23</v>
      </c>
      <c r="F14" s="10">
        <f>'[1]янв 2018г'!F16+'[1]фев 2018г.'!F16+'[1]март 2018г'!F16+'[1]апр 2018г'!F16+'[1]май 2018г'!F16+'[1]июнь 2018г'!F16+'[1]июль 2018г'!F16+'[1]авг 2018'!F16+'[1]сент 2018'!F16+'[1]окт 2018'!F16+'[1]нояб 2018'!F16+'[1]дек 2018'!F16</f>
        <v>9224.7799999999988</v>
      </c>
    </row>
    <row r="15" spans="1:12" ht="15" customHeight="1" x14ac:dyDescent="0.3">
      <c r="A15" s="2" t="s">
        <v>22</v>
      </c>
      <c r="B15" s="9" t="s">
        <v>15</v>
      </c>
      <c r="C15" s="26" t="s">
        <v>17</v>
      </c>
      <c r="D15" s="27"/>
      <c r="E15" s="10">
        <v>0.14000000000000001</v>
      </c>
      <c r="F15" s="10">
        <f>'[1]янв 2018г'!F17+'[1]фев 2018г.'!F17+'[1]март 2018г'!F17+'[1]апр 2018г'!F17+'[1]май 2018г'!F17+'[1]июнь 2018г'!F17+'[1]июль 2018г'!F17+'[1]авг 2018'!F17+'[1]сент 2018'!F17+'[1]окт 2018'!F17+'[1]нояб 2018'!F17+'[1]дек 2018'!F17</f>
        <v>6233.25</v>
      </c>
    </row>
    <row r="16" spans="1:12" ht="15" customHeight="1" x14ac:dyDescent="0.3">
      <c r="A16" s="2" t="s">
        <v>23</v>
      </c>
      <c r="B16" s="9" t="s">
        <v>15</v>
      </c>
      <c r="C16" s="26" t="s">
        <v>17</v>
      </c>
      <c r="D16" s="27"/>
      <c r="E16" s="4">
        <v>0.6</v>
      </c>
      <c r="F16" s="4">
        <f>'[1]янв 2018г'!F18+'[1]фев 2018г.'!F18+'[1]март 2018г'!F18+'[1]апр 2018г'!F18+'[1]май 2018г'!F18+'[1]июнь 2018г'!F18+'[1]июль 2018г'!F18+'[1]авг 2018'!F18+'[1]сент 2018'!F18+'[1]окт 2018'!F18+'[1]нояб 2018'!F18+'[1]дек 2018'!F18</f>
        <v>23679.777999999998</v>
      </c>
    </row>
    <row r="17" spans="1:12" ht="15" customHeight="1" x14ac:dyDescent="0.3">
      <c r="A17" s="2" t="s">
        <v>24</v>
      </c>
      <c r="B17" s="7" t="s">
        <v>25</v>
      </c>
      <c r="C17" s="26" t="s">
        <v>26</v>
      </c>
      <c r="D17" s="27"/>
      <c r="E17" s="13">
        <v>545.89</v>
      </c>
      <c r="F17" s="10">
        <f>'[1]янв 2018г'!F19+'[1]фев 2018г.'!F19+'[1]март 2018г'!F19+'[1]апр 2018г'!F19+'[1]дек 2018'!F19</f>
        <v>47399.613999999994</v>
      </c>
    </row>
    <row r="18" spans="1:12" x14ac:dyDescent="0.3">
      <c r="A18" s="14" t="s">
        <v>27</v>
      </c>
      <c r="B18" s="15"/>
      <c r="C18" s="15"/>
      <c r="D18" s="16"/>
      <c r="E18" s="17"/>
      <c r="F18" s="18">
        <f>F6+F7+F8+F9+F10+F11+F12+F13+F14+F15+F16+F17</f>
        <v>475129.70999999996</v>
      </c>
      <c r="L18" s="12">
        <f>'[1]янв 2018г'!F20+'[1]фев 2018г.'!F20+'[1]март 2018г'!F20+'[1]апр 2018г'!F20+'[1]май 2018г'!F20+'[1]июнь 2018г'!F20+'[1]июль 2018г'!F19+'[1]авг 2018'!F19+'[1]сент 2018'!F19+'[1]окт 2018'!F19+'[1]нояб 2018'!F19+'[1]дек 2018'!F20</f>
        <v>475129.71000000008</v>
      </c>
    </row>
    <row r="19" spans="1:12" x14ac:dyDescent="0.3">
      <c r="A19" s="28" t="s">
        <v>28</v>
      </c>
      <c r="B19" s="28"/>
      <c r="C19" s="28"/>
      <c r="D19" s="28"/>
      <c r="E19" s="28"/>
      <c r="F19" s="28"/>
    </row>
    <row r="20" spans="1:12" ht="110.4" x14ac:dyDescent="0.3">
      <c r="A20" s="1" t="s">
        <v>0</v>
      </c>
      <c r="B20" s="1" t="s">
        <v>1</v>
      </c>
      <c r="C20" s="19" t="s">
        <v>2</v>
      </c>
      <c r="D20" s="20" t="s">
        <v>29</v>
      </c>
      <c r="E20" s="1" t="s">
        <v>3</v>
      </c>
      <c r="F20" s="1" t="s">
        <v>4</v>
      </c>
    </row>
    <row r="21" spans="1:12" ht="43.2" x14ac:dyDescent="0.3">
      <c r="A21" s="21" t="s">
        <v>30</v>
      </c>
      <c r="B21" s="22" t="s">
        <v>31</v>
      </c>
      <c r="C21" s="19" t="s">
        <v>32</v>
      </c>
      <c r="D21" s="20">
        <v>2</v>
      </c>
      <c r="E21" s="8">
        <f>F21/D21</f>
        <v>440</v>
      </c>
      <c r="F21" s="8">
        <v>880</v>
      </c>
    </row>
    <row r="22" spans="1:12" ht="43.2" x14ac:dyDescent="0.3">
      <c r="A22" s="21" t="s">
        <v>33</v>
      </c>
      <c r="B22" s="22" t="s">
        <v>31</v>
      </c>
      <c r="C22" s="19" t="s">
        <v>34</v>
      </c>
      <c r="D22" s="20">
        <v>0.5</v>
      </c>
      <c r="E22" s="8">
        <v>1650</v>
      </c>
      <c r="F22" s="8">
        <v>825</v>
      </c>
    </row>
    <row r="23" spans="1:12" ht="43.2" x14ac:dyDescent="0.3">
      <c r="A23" s="21" t="s">
        <v>35</v>
      </c>
      <c r="B23" s="22" t="s">
        <v>31</v>
      </c>
      <c r="C23" s="19" t="s">
        <v>34</v>
      </c>
      <c r="D23" s="20">
        <v>0.5</v>
      </c>
      <c r="E23" s="8">
        <v>1650</v>
      </c>
      <c r="F23" s="8">
        <v>825</v>
      </c>
    </row>
    <row r="24" spans="1:12" ht="28.8" x14ac:dyDescent="0.3">
      <c r="A24" s="21" t="s">
        <v>36</v>
      </c>
      <c r="B24" s="22" t="s">
        <v>37</v>
      </c>
      <c r="C24" s="19" t="s">
        <v>38</v>
      </c>
      <c r="D24" s="20">
        <v>14</v>
      </c>
      <c r="E24" s="8">
        <f>F24/D24</f>
        <v>1175.1428571428571</v>
      </c>
      <c r="F24" s="8">
        <v>16452</v>
      </c>
    </row>
    <row r="25" spans="1:12" ht="43.2" x14ac:dyDescent="0.3">
      <c r="A25" s="21" t="s">
        <v>39</v>
      </c>
      <c r="B25" s="22" t="s">
        <v>40</v>
      </c>
      <c r="C25" s="19" t="s">
        <v>38</v>
      </c>
      <c r="D25" s="20">
        <v>2</v>
      </c>
      <c r="E25" s="8">
        <f>F25/D25</f>
        <v>918.5</v>
      </c>
      <c r="F25" s="8">
        <v>1837</v>
      </c>
    </row>
    <row r="26" spans="1:12" ht="43.2" x14ac:dyDescent="0.3">
      <c r="A26" s="21" t="s">
        <v>41</v>
      </c>
      <c r="B26" s="22" t="s">
        <v>40</v>
      </c>
      <c r="C26" s="19" t="s">
        <v>38</v>
      </c>
      <c r="D26" s="20">
        <v>59.3</v>
      </c>
      <c r="E26" s="8">
        <f>F26/D26</f>
        <v>647.30185497470495</v>
      </c>
      <c r="F26" s="8">
        <v>38385</v>
      </c>
    </row>
    <row r="27" spans="1:12" ht="43.2" x14ac:dyDescent="0.3">
      <c r="A27" s="21" t="s">
        <v>42</v>
      </c>
      <c r="B27" s="22" t="s">
        <v>40</v>
      </c>
      <c r="C27" s="19" t="s">
        <v>32</v>
      </c>
      <c r="D27" s="20">
        <v>1</v>
      </c>
      <c r="E27" s="8">
        <v>1661</v>
      </c>
      <c r="F27" s="8">
        <v>1661</v>
      </c>
    </row>
    <row r="28" spans="1:12" ht="48.75" customHeight="1" x14ac:dyDescent="0.3">
      <c r="A28" s="21" t="s">
        <v>43</v>
      </c>
      <c r="B28" s="22" t="s">
        <v>40</v>
      </c>
      <c r="C28" s="19" t="s">
        <v>34</v>
      </c>
      <c r="D28" s="20">
        <v>0.5</v>
      </c>
      <c r="E28" s="8">
        <v>1650</v>
      </c>
      <c r="F28" s="8">
        <v>825</v>
      </c>
    </row>
    <row r="29" spans="1:12" ht="57.6" x14ac:dyDescent="0.3">
      <c r="A29" s="21" t="s">
        <v>44</v>
      </c>
      <c r="B29" s="22" t="s">
        <v>45</v>
      </c>
      <c r="C29" s="19" t="s">
        <v>34</v>
      </c>
      <c r="D29" s="20">
        <v>1</v>
      </c>
      <c r="E29" s="8">
        <v>4872</v>
      </c>
      <c r="F29" s="8">
        <v>4872</v>
      </c>
    </row>
    <row r="30" spans="1:12" ht="43.2" x14ac:dyDescent="0.3">
      <c r="A30" s="21" t="s">
        <v>46</v>
      </c>
      <c r="B30" s="22" t="s">
        <v>45</v>
      </c>
      <c r="C30" s="19" t="s">
        <v>32</v>
      </c>
      <c r="D30" s="20">
        <v>5</v>
      </c>
      <c r="E30" s="8">
        <f t="shared" ref="E30:E42" si="0">F30/D30</f>
        <v>1028.2</v>
      </c>
      <c r="F30" s="8">
        <v>5141</v>
      </c>
    </row>
    <row r="31" spans="1:12" ht="72" x14ac:dyDescent="0.3">
      <c r="A31" s="21" t="s">
        <v>47</v>
      </c>
      <c r="B31" s="22" t="s">
        <v>48</v>
      </c>
      <c r="C31" s="19" t="s">
        <v>38</v>
      </c>
      <c r="D31" s="20">
        <v>4</v>
      </c>
      <c r="E31" s="8">
        <f t="shared" si="0"/>
        <v>2498.25</v>
      </c>
      <c r="F31" s="8">
        <v>9993</v>
      </c>
    </row>
    <row r="32" spans="1:12" ht="72" x14ac:dyDescent="0.3">
      <c r="A32" s="21" t="s">
        <v>49</v>
      </c>
      <c r="B32" s="22" t="s">
        <v>48</v>
      </c>
      <c r="C32" s="19" t="s">
        <v>32</v>
      </c>
      <c r="D32" s="20">
        <v>5</v>
      </c>
      <c r="E32" s="8">
        <f t="shared" si="0"/>
        <v>666</v>
      </c>
      <c r="F32" s="8">
        <v>3330</v>
      </c>
    </row>
    <row r="33" spans="1:12" ht="72" x14ac:dyDescent="0.3">
      <c r="A33" s="21" t="s">
        <v>50</v>
      </c>
      <c r="B33" s="22" t="s">
        <v>48</v>
      </c>
      <c r="C33" s="19" t="s">
        <v>32</v>
      </c>
      <c r="D33" s="20">
        <v>1</v>
      </c>
      <c r="E33" s="8">
        <f t="shared" si="0"/>
        <v>4692</v>
      </c>
      <c r="F33" s="8">
        <v>4692</v>
      </c>
    </row>
    <row r="34" spans="1:12" ht="43.2" x14ac:dyDescent="0.3">
      <c r="A34" s="21" t="s">
        <v>51</v>
      </c>
      <c r="B34" s="22" t="s">
        <v>52</v>
      </c>
      <c r="C34" s="19" t="s">
        <v>32</v>
      </c>
      <c r="D34" s="20">
        <v>1</v>
      </c>
      <c r="E34" s="8">
        <f t="shared" si="0"/>
        <v>2443</v>
      </c>
      <c r="F34" s="8">
        <v>2443</v>
      </c>
    </row>
    <row r="35" spans="1:12" ht="43.2" x14ac:dyDescent="0.3">
      <c r="A35" s="21" t="s">
        <v>53</v>
      </c>
      <c r="B35" s="22" t="s">
        <v>54</v>
      </c>
      <c r="C35" s="19" t="s">
        <v>55</v>
      </c>
      <c r="D35" s="20">
        <v>8</v>
      </c>
      <c r="E35" s="8">
        <f t="shared" si="0"/>
        <v>393.875</v>
      </c>
      <c r="F35" s="8">
        <v>3151</v>
      </c>
    </row>
    <row r="36" spans="1:12" ht="28.8" x14ac:dyDescent="0.3">
      <c r="A36" s="21" t="s">
        <v>56</v>
      </c>
      <c r="B36" s="22" t="s">
        <v>54</v>
      </c>
      <c r="C36" s="19" t="s">
        <v>38</v>
      </c>
      <c r="D36" s="20">
        <v>15</v>
      </c>
      <c r="E36" s="8">
        <f t="shared" si="0"/>
        <v>1207.0666666666666</v>
      </c>
      <c r="F36" s="8">
        <v>18106</v>
      </c>
    </row>
    <row r="37" spans="1:12" ht="72" x14ac:dyDescent="0.3">
      <c r="A37" s="21" t="s">
        <v>57</v>
      </c>
      <c r="B37" s="22" t="s">
        <v>58</v>
      </c>
      <c r="C37" s="19" t="s">
        <v>55</v>
      </c>
      <c r="D37" s="20">
        <v>15.57</v>
      </c>
      <c r="E37" s="8">
        <f t="shared" si="0"/>
        <v>739.69171483622347</v>
      </c>
      <c r="F37" s="8">
        <v>11517</v>
      </c>
    </row>
    <row r="38" spans="1:12" ht="28.8" x14ac:dyDescent="0.3">
      <c r="A38" s="21" t="s">
        <v>59</v>
      </c>
      <c r="B38" s="22" t="s">
        <v>58</v>
      </c>
      <c r="C38" s="19" t="s">
        <v>38</v>
      </c>
      <c r="D38" s="20">
        <v>18</v>
      </c>
      <c r="E38" s="8">
        <f t="shared" si="0"/>
        <v>1106.9444444444443</v>
      </c>
      <c r="F38" s="8">
        <v>19925</v>
      </c>
    </row>
    <row r="39" spans="1:12" ht="86.4" x14ac:dyDescent="0.3">
      <c r="A39" s="21" t="s">
        <v>60</v>
      </c>
      <c r="B39" s="22" t="s">
        <v>58</v>
      </c>
      <c r="C39" s="19" t="s">
        <v>32</v>
      </c>
      <c r="D39" s="20">
        <v>1</v>
      </c>
      <c r="E39" s="8">
        <f t="shared" si="0"/>
        <v>1140</v>
      </c>
      <c r="F39" s="8">
        <v>1140</v>
      </c>
    </row>
    <row r="40" spans="1:12" ht="72" x14ac:dyDescent="0.3">
      <c r="A40" s="21" t="s">
        <v>61</v>
      </c>
      <c r="B40" s="22" t="s">
        <v>62</v>
      </c>
      <c r="C40" s="19" t="s">
        <v>55</v>
      </c>
      <c r="D40" s="20">
        <v>26.08</v>
      </c>
      <c r="E40" s="8">
        <f t="shared" si="0"/>
        <v>630.78987730061351</v>
      </c>
      <c r="F40" s="8">
        <v>16451</v>
      </c>
    </row>
    <row r="41" spans="1:12" ht="31.5" customHeight="1" x14ac:dyDescent="0.3">
      <c r="A41" s="21" t="s">
        <v>63</v>
      </c>
      <c r="B41" s="22" t="s">
        <v>62</v>
      </c>
      <c r="C41" s="19" t="s">
        <v>38</v>
      </c>
      <c r="D41" s="20">
        <v>2</v>
      </c>
      <c r="E41" s="8">
        <f t="shared" si="0"/>
        <v>1927.5</v>
      </c>
      <c r="F41" s="8">
        <v>3855</v>
      </c>
    </row>
    <row r="42" spans="1:12" ht="57.6" x14ac:dyDescent="0.3">
      <c r="A42" s="21" t="s">
        <v>64</v>
      </c>
      <c r="B42" s="22" t="s">
        <v>62</v>
      </c>
      <c r="C42" s="19" t="s">
        <v>38</v>
      </c>
      <c r="D42" s="20">
        <v>8</v>
      </c>
      <c r="E42" s="8">
        <f t="shared" si="0"/>
        <v>1570.625</v>
      </c>
      <c r="F42" s="8">
        <v>12565</v>
      </c>
    </row>
    <row r="43" spans="1:12" x14ac:dyDescent="0.3">
      <c r="A43" s="23" t="s">
        <v>65</v>
      </c>
      <c r="B43" s="7"/>
      <c r="C43" s="7"/>
      <c r="D43" s="7"/>
      <c r="E43" s="24"/>
      <c r="F43" s="24">
        <f>F21+F22+F23+F24+F25+F26+F27+F28+F29+F30+F31+F32+F33+F34+F35+F36+F37+F38+F39+F40+F41+F42</f>
        <v>178871</v>
      </c>
      <c r="L43" s="12">
        <f>'[1]янв 2018г'!F26+'[1]фев 2018г.'!F25+'[1]март 2018г'!F27+'[1]апр 2018г'!F26+'[1]май 2018г'!F26+'[1]июнь 2018г'!F26+'[1]июль 2018г'!F23+'[1]авг 2018'!F23+'[1]сент 2018'!F24+'[1]окт 2018'!F24+'[1]нояб 2018'!F25+'[1]дек 2018'!F26</f>
        <v>178871</v>
      </c>
    </row>
    <row r="44" spans="1:12" x14ac:dyDescent="0.3">
      <c r="A44" s="23" t="s">
        <v>68</v>
      </c>
      <c r="B44" s="7"/>
      <c r="C44" s="7"/>
      <c r="D44" s="7"/>
      <c r="E44" s="24"/>
      <c r="F44" s="7">
        <v>93722.03</v>
      </c>
    </row>
    <row r="45" spans="1:12" x14ac:dyDescent="0.3">
      <c r="A45" s="29"/>
      <c r="B45" s="29"/>
      <c r="C45" s="29"/>
      <c r="D45" s="29"/>
      <c r="E45" s="29"/>
      <c r="F45" s="29"/>
    </row>
    <row r="47" spans="1:12" x14ac:dyDescent="0.3">
      <c r="A47" s="25"/>
      <c r="F47" s="12"/>
    </row>
  </sheetData>
  <mergeCells count="18">
    <mergeCell ref="C7:D7"/>
    <mergeCell ref="A1:I1"/>
    <mergeCell ref="A2:I2"/>
    <mergeCell ref="C4:D4"/>
    <mergeCell ref="A5:F5"/>
    <mergeCell ref="C6:D6"/>
    <mergeCell ref="A45:F4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9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2019-03-28T10:39:47Z</dcterms:created>
  <dcterms:modified xsi:type="dcterms:W3CDTF">2019-03-29T08:32:14Z</dcterms:modified>
</cp:coreProperties>
</file>