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34" i="1" l="1"/>
  <c r="F34" i="1"/>
  <c r="E33" i="1"/>
  <c r="E32" i="1"/>
  <c r="E31" i="1"/>
  <c r="E30" i="1"/>
  <c r="E29" i="1"/>
  <c r="E28" i="1"/>
  <c r="E27" i="1"/>
  <c r="E26" i="1"/>
  <c r="E25" i="1"/>
  <c r="E24" i="1"/>
  <c r="E22" i="1"/>
  <c r="E21" i="1"/>
  <c r="L18" i="1"/>
  <c r="F16" i="1"/>
  <c r="F15" i="1"/>
  <c r="F14" i="1"/>
  <c r="F11" i="1"/>
  <c r="F10" i="1"/>
  <c r="F9" i="1"/>
  <c r="F8" i="1"/>
  <c r="F7" i="1"/>
  <c r="F6" i="1"/>
  <c r="F5" i="1"/>
  <c r="L12" i="1" l="1"/>
  <c r="F13" i="1"/>
  <c r="F18" i="1"/>
</calcChain>
</file>

<file path=xl/sharedStrings.xml><?xml version="1.0" encoding="utf-8"?>
<sst xmlns="http://schemas.openxmlformats.org/spreadsheetml/2006/main" count="96" uniqueCount="63">
  <si>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</si>
  <si>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</si>
  <si>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</si>
  <si>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</si>
  <si>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</si>
  <si>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с 01.01.2019г - 31.03.2019г - 3307,6 кв.м.;  с 01.04.2019г - 31.12.2019г - 3321,8 кв.м.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</si>
  <si>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</si>
  <si>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</si>
  <si>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</si>
  <si>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- 31.03.2019г -3,57                     с 01.04.2019г - 31.12.2019г  - 3,62</t>
  </si>
  <si>
    <t>Аварийно-диспетчерская служба</t>
  </si>
  <si>
    <t>с 01.01.2019г - 31.03.2019г -2,07                     с 01.04.2019г - 31.12.2019г  - 2,12</t>
  </si>
  <si>
    <t xml:space="preserve">Уборка лестничных клеток - 315,4 кв.м.                                         </t>
  </si>
  <si>
    <t xml:space="preserve">ежедневно    </t>
  </si>
  <si>
    <t>с 01.01.2019г - 31.03.2019г -1,97                    с 01.04.2019г - 31.12.2019г  - 2,68</t>
  </si>
  <si>
    <t>Содержание придомовой территории 1 класса - 198 кв.м., газоны 359 кв.м.</t>
  </si>
  <si>
    <t>6 раз в неделю</t>
  </si>
  <si>
    <t>с 01.01.2019г - 31.03.2019г -1,92                    с 01.04.2019г - 31.12.2019г  - 2,61</t>
  </si>
  <si>
    <t>Дератизация подвального помещения</t>
  </si>
  <si>
    <t>ежемесячно</t>
  </si>
  <si>
    <t>с 01.01.2019г - 31.03.2019г -0,11                    с 01.04.2019г - 31.12.2019г  - 0,02</t>
  </si>
  <si>
    <t>Замена лампочек,  предохранителей, вставок в подъездах</t>
  </si>
  <si>
    <t>руб./ м2</t>
  </si>
  <si>
    <t>с  01.01.2019г -31.03.2019г - 0,02</t>
  </si>
  <si>
    <t>Диспетчеризация Узла учета тепловой энергии</t>
  </si>
  <si>
    <t>с  01.01.2019г -31.03.2019г - 0,08</t>
  </si>
  <si>
    <t>Промывка и опрессовка системы отопления (02.06.2019г)</t>
  </si>
  <si>
    <t>1 раз перед началом отопительного периода</t>
  </si>
  <si>
    <t xml:space="preserve">Итого: </t>
  </si>
  <si>
    <t xml:space="preserve">ОДН на водоснабжение  </t>
  </si>
  <si>
    <t xml:space="preserve">ОДН за водоотведение </t>
  </si>
  <si>
    <t xml:space="preserve">ОДН на электроснабжение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</si>
  <si>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</si>
  <si>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</si>
  <si>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</si>
  <si>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стояка ХВС кв. №№ 6,9,12,15</t>
  </si>
  <si>
    <t>февраль 2019г</t>
  </si>
  <si>
    <t>м.п.</t>
  </si>
  <si>
    <t>Установка замка накладного на входную дверь входа в ИТП</t>
  </si>
  <si>
    <t>шт</t>
  </si>
  <si>
    <t xml:space="preserve">Очистка придомовой территории (услуги экскаватора-погрузчика) 12.02.2019г </t>
  </si>
  <si>
    <t>час</t>
  </si>
  <si>
    <t>Замена стояка ХВС кв. №№ 17,20,23,26</t>
  </si>
  <si>
    <t>март 2019г</t>
  </si>
  <si>
    <t>Демонтаж пакетного выключателя и установка автомата 40А до эл. счетчика кв. № 29</t>
  </si>
  <si>
    <t>апрель 2019г</t>
  </si>
  <si>
    <t>Ремонт системы ПЗУ (окисление проводов трассы домофона) подъезд № 1</t>
  </si>
  <si>
    <t>май 2019г</t>
  </si>
  <si>
    <t>Ревизия этажных эл. щитов в подъездах №№ 1,2,3,4</t>
  </si>
  <si>
    <t>июнь 2019г.</t>
  </si>
  <si>
    <t>Доставка песка в детскую песочницу (работы по освобождению песочницы от старого песка, загрузка нового) на придомовой территории ж/домов №№ 5,7,9,11 по ул. Дружбы народов</t>
  </si>
  <si>
    <t>м3</t>
  </si>
  <si>
    <t>Ремонт бетонного крыльца (ступеней) подъезд № 3</t>
  </si>
  <si>
    <t>август 2019г.</t>
  </si>
  <si>
    <t>Ремонт системы ПЗУ, обрыв провода,  подъезд № 1</t>
  </si>
  <si>
    <t>Обработка фасада универсальной проникающей гидроизоляцией по кирпичным стенам квартиры № 16</t>
  </si>
  <si>
    <t>октябрь 2019г</t>
  </si>
  <si>
    <t>кв.м</t>
  </si>
  <si>
    <t>Установка металлических желобов на подъездные козырьки подъездов №№ 1,2,3,4</t>
  </si>
  <si>
    <t>декабрь 2019г</t>
  </si>
  <si>
    <t>Замена аварийного участка стояка ХВС кв. №№ 16,19</t>
  </si>
  <si>
    <t>Итого по ремонту:</t>
  </si>
  <si>
    <t>Отчет о выполнении договора управления многоквартирным домом                                                        № 5 по ул. Дружбы народов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</si>
</sst>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0" xfId="0" applyNumberFormat="1"/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.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F20">
            <v>47894.077999999994</v>
          </cell>
        </row>
        <row r="26">
          <cell r="F26">
            <v>2530</v>
          </cell>
        </row>
      </sheetData>
      <sheetData sheetId="26">
        <row r="20">
          <cell r="F20">
            <v>47894.048000000003</v>
          </cell>
        </row>
        <row r="25">
          <cell r="F25">
            <v>16452</v>
          </cell>
        </row>
      </sheetData>
      <sheetData sheetId="27">
        <row r="20">
          <cell r="F20">
            <v>47894.048000000003</v>
          </cell>
        </row>
        <row r="27">
          <cell r="F27">
            <v>42708</v>
          </cell>
        </row>
      </sheetData>
      <sheetData sheetId="28">
        <row r="20">
          <cell r="F20">
            <v>47894.048000000003</v>
          </cell>
        </row>
        <row r="26">
          <cell r="F26">
            <v>10013</v>
          </cell>
        </row>
      </sheetData>
      <sheetData sheetId="29">
        <row r="20">
          <cell r="F20">
            <v>35457.472000000002</v>
          </cell>
        </row>
        <row r="26">
          <cell r="F26">
            <v>0</v>
          </cell>
        </row>
      </sheetData>
      <sheetData sheetId="30">
        <row r="20">
          <cell r="F20">
            <v>37457.472000000002</v>
          </cell>
        </row>
        <row r="26">
          <cell r="F26">
            <v>18015</v>
          </cell>
        </row>
      </sheetData>
      <sheetData sheetId="31">
        <row r="19">
          <cell r="F19">
            <v>35424.395999999993</v>
          </cell>
        </row>
        <row r="23">
          <cell r="F23">
            <v>0</v>
          </cell>
        </row>
      </sheetData>
      <sheetData sheetId="32">
        <row r="19">
          <cell r="F19">
            <v>35424.395999999993</v>
          </cell>
        </row>
        <row r="23">
          <cell r="F23">
            <v>2443</v>
          </cell>
        </row>
      </sheetData>
      <sheetData sheetId="33">
        <row r="19">
          <cell r="F19">
            <v>35424.395999999993</v>
          </cell>
        </row>
        <row r="24">
          <cell r="F24">
            <v>21257</v>
          </cell>
        </row>
      </sheetData>
      <sheetData sheetId="34">
        <row r="19">
          <cell r="F19">
            <v>35424.395999999993</v>
          </cell>
        </row>
        <row r="24">
          <cell r="F24">
            <v>0</v>
          </cell>
        </row>
      </sheetData>
      <sheetData sheetId="35">
        <row r="19">
          <cell r="F19">
            <v>35424.395999999993</v>
          </cell>
        </row>
        <row r="25">
          <cell r="F25">
            <v>32582</v>
          </cell>
        </row>
      </sheetData>
      <sheetData sheetId="36">
        <row r="20">
          <cell r="F20">
            <v>33516.563999999984</v>
          </cell>
        </row>
        <row r="26">
          <cell r="F26">
            <v>32871</v>
          </cell>
        </row>
      </sheetData>
      <sheetData sheetId="37"/>
      <sheetData sheetId="38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7">
          <cell r="F17">
            <v>760.74800000000005</v>
          </cell>
        </row>
        <row r="18">
          <cell r="F18">
            <v>463.06400000000002</v>
          </cell>
        </row>
        <row r="19">
          <cell r="F19">
            <v>1984.56</v>
          </cell>
        </row>
      </sheetData>
      <sheetData sheetId="39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7">
          <cell r="F17">
            <v>760.74800000000005</v>
          </cell>
        </row>
        <row r="18">
          <cell r="F18">
            <v>463.06400000000002</v>
          </cell>
        </row>
        <row r="19">
          <cell r="F19">
            <v>1984.56</v>
          </cell>
        </row>
      </sheetData>
      <sheetData sheetId="40">
        <row r="9">
          <cell r="F9">
            <v>11808.132</v>
          </cell>
        </row>
        <row r="10">
          <cell r="F10">
            <v>6846.7319999999991</v>
          </cell>
        </row>
        <row r="11">
          <cell r="F11">
            <v>6515.9719999999998</v>
          </cell>
        </row>
        <row r="12">
          <cell r="F12">
            <v>6350.5919999999996</v>
          </cell>
        </row>
        <row r="13">
          <cell r="F13">
            <v>363.83600000000001</v>
          </cell>
        </row>
        <row r="14">
          <cell r="F14">
            <v>66.152000000000001</v>
          </cell>
        </row>
        <row r="15">
          <cell r="F15">
            <v>264.608</v>
          </cell>
        </row>
        <row r="17">
          <cell r="F17">
            <v>760.74800000000005</v>
          </cell>
        </row>
        <row r="18">
          <cell r="F18">
            <v>463.06400000000002</v>
          </cell>
        </row>
        <row r="19">
          <cell r="F19">
            <v>1984.56</v>
          </cell>
        </row>
      </sheetData>
      <sheetData sheetId="41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3155.71</v>
          </cell>
        </row>
        <row r="16">
          <cell r="F16">
            <v>2026.298</v>
          </cell>
        </row>
        <row r="17">
          <cell r="F17">
            <v>3022.8380000000002</v>
          </cell>
        </row>
      </sheetData>
      <sheetData sheetId="42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3122.4920000000002</v>
          </cell>
        </row>
        <row r="16">
          <cell r="F16">
            <v>1993.08</v>
          </cell>
        </row>
        <row r="17">
          <cell r="F17">
            <v>2557.7860000000001</v>
          </cell>
        </row>
      </sheetData>
      <sheetData sheetId="43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6">
          <cell r="F16">
            <v>3388.2360000000003</v>
          </cell>
        </row>
        <row r="17">
          <cell r="F17">
            <v>2192.3880000000004</v>
          </cell>
        </row>
        <row r="18">
          <cell r="F18">
            <v>2391.6959999999999</v>
          </cell>
        </row>
      </sheetData>
      <sheetData sheetId="44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3222.1460000000002</v>
          </cell>
        </row>
        <row r="16">
          <cell r="F16">
            <v>2159.17</v>
          </cell>
        </row>
        <row r="17">
          <cell r="F17">
            <v>2790.3119999999999</v>
          </cell>
        </row>
      </sheetData>
      <sheetData sheetId="45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3022.8380000000002</v>
          </cell>
        </row>
        <row r="16">
          <cell r="F16">
            <v>2026.298</v>
          </cell>
        </row>
        <row r="17">
          <cell r="F17">
            <v>498.27</v>
          </cell>
        </row>
      </sheetData>
      <sheetData sheetId="46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1760.5540000000001</v>
          </cell>
        </row>
        <row r="16">
          <cell r="F16">
            <v>1195.848</v>
          </cell>
        </row>
        <row r="17">
          <cell r="F17">
            <v>2989.6200000000003</v>
          </cell>
        </row>
      </sheetData>
      <sheetData sheetId="47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2428.4340000000002</v>
          </cell>
        </row>
        <row r="16">
          <cell r="F16">
            <v>1715.472</v>
          </cell>
        </row>
        <row r="17">
          <cell r="F17">
            <v>2219.9920000000002</v>
          </cell>
        </row>
      </sheetData>
      <sheetData sheetId="48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2026.298</v>
          </cell>
        </row>
        <row r="16">
          <cell r="F16">
            <v>1361.9380000000001</v>
          </cell>
        </row>
        <row r="17">
          <cell r="F17">
            <v>1594.4639999999999</v>
          </cell>
        </row>
      </sheetData>
      <sheetData sheetId="49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756.24</v>
          </cell>
        </row>
        <row r="16">
          <cell r="F16">
            <v>491.55</v>
          </cell>
        </row>
        <row r="17">
          <cell r="F17">
            <v>2013.04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O20" sqref="O2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hidden="1" customWidth="1"/>
  </cols>
  <sheetData>
    <row r="1" spans="1:12" ht="33" customHeight="1" x14ac:dyDescent="0.3">
      <c r="A1" s="1" t="s">
        <v>62</v>
      </c>
      <c r="B1" s="1"/>
      <c r="C1" s="1"/>
      <c r="D1" s="1"/>
      <c r="E1" s="1"/>
      <c r="F1" s="1"/>
      <c r="G1" s="1"/>
      <c r="H1" s="1"/>
      <c r="I1" s="1"/>
    </row>
    <row r="3" spans="1:12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2" ht="30" customHeight="1" x14ac:dyDescent="0.3">
      <c r="A4" s="5" t="s">
        <v>5</v>
      </c>
      <c r="B4" s="6"/>
      <c r="C4" s="6"/>
      <c r="D4" s="6"/>
      <c r="E4" s="6"/>
      <c r="F4" s="7"/>
    </row>
    <row r="5" spans="1:12" ht="136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143648.63999999998</v>
      </c>
    </row>
    <row r="6" spans="1:12" ht="96.75" customHeight="1" x14ac:dyDescent="0.3">
      <c r="A6" s="14" t="s">
        <v>10</v>
      </c>
      <c r="B6" s="9" t="s">
        <v>7</v>
      </c>
      <c r="C6" s="10" t="s">
        <v>8</v>
      </c>
      <c r="D6" s="11"/>
      <c r="E6" s="12" t="s">
        <v>11</v>
      </c>
      <c r="F6" s="15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83920.14</v>
      </c>
    </row>
    <row r="7" spans="1:12" ht="86.4" x14ac:dyDescent="0.3">
      <c r="A7" s="14" t="s">
        <v>12</v>
      </c>
      <c r="B7" s="9" t="s">
        <v>13</v>
      </c>
      <c r="C7" s="10" t="s">
        <v>8</v>
      </c>
      <c r="D7" s="11"/>
      <c r="E7" s="12" t="s">
        <v>14</v>
      </c>
      <c r="F7" s="16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99669.731999999989</v>
      </c>
    </row>
    <row r="8" spans="1:12" ht="86.4" x14ac:dyDescent="0.3">
      <c r="A8" s="14" t="s">
        <v>15</v>
      </c>
      <c r="B8" s="17" t="s">
        <v>16</v>
      </c>
      <c r="C8" s="10" t="s">
        <v>8</v>
      </c>
      <c r="D8" s="11"/>
      <c r="E8" s="12" t="s">
        <v>17</v>
      </c>
      <c r="F8" s="12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97080.858000000007</v>
      </c>
    </row>
    <row r="9" spans="1:12" ht="86.4" x14ac:dyDescent="0.3">
      <c r="A9" s="14" t="s">
        <v>18</v>
      </c>
      <c r="B9" s="9" t="s">
        <v>19</v>
      </c>
      <c r="C9" s="10" t="s">
        <v>8</v>
      </c>
      <c r="D9" s="11"/>
      <c r="E9" s="12" t="s">
        <v>20</v>
      </c>
      <c r="F9" s="13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1689.4319999999993</v>
      </c>
    </row>
    <row r="10" spans="1:12" ht="43.2" x14ac:dyDescent="0.3">
      <c r="A10" s="8" t="s">
        <v>21</v>
      </c>
      <c r="B10" s="9" t="s">
        <v>19</v>
      </c>
      <c r="C10" s="10" t="s">
        <v>22</v>
      </c>
      <c r="D10" s="18"/>
      <c r="E10" s="12" t="s">
        <v>23</v>
      </c>
      <c r="F10" s="13">
        <f>'[1]янв 2019'!F14+'[1]фев 2019'!F14+'[1]март 2019'!F14</f>
        <v>198.45600000000002</v>
      </c>
    </row>
    <row r="11" spans="1:12" ht="46.5" customHeight="1" x14ac:dyDescent="0.3">
      <c r="A11" s="14" t="s">
        <v>24</v>
      </c>
      <c r="B11" s="19" t="s">
        <v>19</v>
      </c>
      <c r="C11" s="10" t="s">
        <v>22</v>
      </c>
      <c r="D11" s="11"/>
      <c r="E11" s="12" t="s">
        <v>25</v>
      </c>
      <c r="F11" s="13">
        <f>'[1]янв 2019'!F15+'[1]фев 2019'!F15+'[1]март 2019'!F15</f>
        <v>793.82400000000007</v>
      </c>
    </row>
    <row r="12" spans="1:12" ht="60.75" customHeight="1" x14ac:dyDescent="0.3">
      <c r="A12" s="14" t="s">
        <v>26</v>
      </c>
      <c r="B12" s="20" t="s">
        <v>27</v>
      </c>
      <c r="C12" s="10" t="s">
        <v>22</v>
      </c>
      <c r="D12" s="11"/>
      <c r="E12" s="13">
        <v>0.06</v>
      </c>
      <c r="F12" s="13">
        <v>2200</v>
      </c>
      <c r="L12" s="21">
        <f>F5+F6+F7+F8+F9+F10+F11+F12</f>
        <v>429201.08199999999</v>
      </c>
    </row>
    <row r="13" spans="1:12" ht="17.25" customHeight="1" x14ac:dyDescent="0.3">
      <c r="A13" s="22" t="s">
        <v>28</v>
      </c>
      <c r="B13" s="20"/>
      <c r="C13" s="23"/>
      <c r="D13" s="24"/>
      <c r="E13" s="13"/>
      <c r="F13" s="25">
        <f>F5+F6+F7+F8+F9+F10+F11+F12</f>
        <v>429201.08199999999</v>
      </c>
      <c r="L13" s="21"/>
    </row>
    <row r="14" spans="1:12" ht="15" customHeight="1" x14ac:dyDescent="0.3">
      <c r="A14" s="8" t="s">
        <v>29</v>
      </c>
      <c r="B14" s="19" t="s">
        <v>19</v>
      </c>
      <c r="C14" s="10" t="s">
        <v>22</v>
      </c>
      <c r="D14" s="11"/>
      <c r="E14" s="26">
        <v>0.63</v>
      </c>
      <c r="F14" s="26">
        <f>'[1]янв 2019'!F17+'[1]фев 2019'!F17+'[1]март 2019'!F17+'[1]апр 2019'!F15+'[1]май 2019'!F15+'[1]июнь 2019'!F16+'[1]июль 2019'!F15+'[1]авг 2019'!F15+'[1]сент 2019'!F15+'[1]окт 2019'!F15+'[1]нояб 2019'!F15+'[1]дек 2019'!F15</f>
        <v>25165.192000000003</v>
      </c>
    </row>
    <row r="15" spans="1:12" ht="15" customHeight="1" x14ac:dyDescent="0.3">
      <c r="A15" s="8" t="s">
        <v>30</v>
      </c>
      <c r="B15" s="19" t="s">
        <v>19</v>
      </c>
      <c r="C15" s="10" t="s">
        <v>22</v>
      </c>
      <c r="D15" s="11"/>
      <c r="E15" s="26">
        <v>0.41</v>
      </c>
      <c r="F15" s="26">
        <f>'[1]янв 2019'!F18+'[1]фев 2019'!F18+'[1]март 2019'!F18+'[1]апр 2019'!F16+'[1]май 2019'!F16+'[1]июнь 2019'!F17+'[1]июль 2019'!F16+'[1]авг 2019'!F16+'[1]сент 2019'!F16+'[1]окт 2019'!F16+'[1]нояб 2019'!F16+'[1]дек 2019'!F16</f>
        <v>16551.234</v>
      </c>
    </row>
    <row r="16" spans="1:12" ht="15" customHeight="1" x14ac:dyDescent="0.3">
      <c r="A16" s="8" t="s">
        <v>31</v>
      </c>
      <c r="B16" s="19" t="s">
        <v>19</v>
      </c>
      <c r="C16" s="10" t="s">
        <v>22</v>
      </c>
      <c r="D16" s="11"/>
      <c r="E16" s="13">
        <v>0.65</v>
      </c>
      <c r="F16" s="13">
        <f>'[1]янв 2019'!F19+'[1]фев 2019'!F19+'[1]март 2019'!F19+'[1]апр 2019'!F17+'[1]май 2019'!F17+'[1]июнь 2019'!F18+'[1]июль 2019'!F17+'[1]авг 2019'!F17+'[1]сент 2019'!F17+'[1]окт 2019'!F17+'[1]нояб 2019'!F17+'[1]дек 2019'!F17</f>
        <v>26031.697999999997</v>
      </c>
    </row>
    <row r="17" spans="1:12" ht="15" customHeight="1" x14ac:dyDescent="0.3">
      <c r="A17" s="8"/>
      <c r="B17" s="20"/>
      <c r="C17" s="10"/>
      <c r="D17" s="11"/>
      <c r="E17" s="27"/>
      <c r="F17" s="26"/>
    </row>
    <row r="18" spans="1:12" x14ac:dyDescent="0.3">
      <c r="A18" s="28" t="s">
        <v>32</v>
      </c>
      <c r="B18" s="29"/>
      <c r="C18" s="29"/>
      <c r="D18" s="30"/>
      <c r="E18" s="31"/>
      <c r="F18" s="32">
        <f>F5+F6+F7+F8+F9+F10+F11+F12+F14+F15+F16+F17</f>
        <v>496949.20599999995</v>
      </c>
      <c r="L18" s="21">
        <f>'[1]янв 2018г'!F20+'[1]фев 2018г.'!F20+'[1]март 2018г'!F20+'[1]апр 2018г'!F20+'[1]май 2018г'!F20+'[1]июнь 2018г'!F20+'[1]июль 2018г'!F19+'[1]авг 2018'!F19+'[1]сент 2018'!F19+'[1]окт 2018'!F19+'[1]нояб 2018'!F19+'[1]дек 2018'!F20</f>
        <v>475129.71000000008</v>
      </c>
    </row>
    <row r="19" spans="1:12" x14ac:dyDescent="0.3">
      <c r="A19" s="33" t="s">
        <v>33</v>
      </c>
      <c r="B19" s="33"/>
      <c r="C19" s="33"/>
      <c r="D19" s="33"/>
      <c r="E19" s="33"/>
      <c r="F19" s="33"/>
    </row>
    <row r="20" spans="1:12" ht="110.4" x14ac:dyDescent="0.3">
      <c r="A20" s="2" t="s">
        <v>0</v>
      </c>
      <c r="B20" s="2" t="s">
        <v>1</v>
      </c>
      <c r="C20" s="17" t="s">
        <v>2</v>
      </c>
      <c r="D20" s="34" t="s">
        <v>34</v>
      </c>
      <c r="E20" s="2" t="s">
        <v>3</v>
      </c>
      <c r="F20" s="2" t="s">
        <v>4</v>
      </c>
    </row>
    <row r="21" spans="1:12" ht="28.8" x14ac:dyDescent="0.3">
      <c r="A21" s="35" t="s">
        <v>35</v>
      </c>
      <c r="B21" s="36" t="s">
        <v>36</v>
      </c>
      <c r="C21" s="17" t="s">
        <v>37</v>
      </c>
      <c r="D21" s="34">
        <v>8</v>
      </c>
      <c r="E21" s="12">
        <f>F21/D21</f>
        <v>1082</v>
      </c>
      <c r="F21" s="12">
        <v>8656</v>
      </c>
    </row>
    <row r="22" spans="1:12" ht="28.8" x14ac:dyDescent="0.3">
      <c r="A22" s="35" t="s">
        <v>38</v>
      </c>
      <c r="B22" s="36" t="s">
        <v>36</v>
      </c>
      <c r="C22" s="17" t="s">
        <v>39</v>
      </c>
      <c r="D22" s="34">
        <v>1</v>
      </c>
      <c r="E22" s="12">
        <f>F22/D22</f>
        <v>930</v>
      </c>
      <c r="F22" s="12">
        <v>930</v>
      </c>
    </row>
    <row r="23" spans="1:12" ht="57.6" x14ac:dyDescent="0.3">
      <c r="A23" s="35" t="s">
        <v>40</v>
      </c>
      <c r="B23" s="36" t="s">
        <v>36</v>
      </c>
      <c r="C23" s="17" t="s">
        <v>41</v>
      </c>
      <c r="D23" s="34">
        <v>2.5</v>
      </c>
      <c r="E23" s="12">
        <v>1925</v>
      </c>
      <c r="F23" s="12">
        <v>4813</v>
      </c>
    </row>
    <row r="24" spans="1:12" ht="28.8" x14ac:dyDescent="0.3">
      <c r="A24" s="35" t="s">
        <v>42</v>
      </c>
      <c r="B24" s="36" t="s">
        <v>43</v>
      </c>
      <c r="C24" s="17" t="s">
        <v>37</v>
      </c>
      <c r="D24" s="34">
        <v>13</v>
      </c>
      <c r="E24" s="12">
        <f t="shared" ref="E24:E33" si="0">F24/D24</f>
        <v>1331.6923076923076</v>
      </c>
      <c r="F24" s="12">
        <v>17312</v>
      </c>
    </row>
    <row r="25" spans="1:12" ht="57.6" x14ac:dyDescent="0.3">
      <c r="A25" s="35" t="s">
        <v>44</v>
      </c>
      <c r="B25" s="36" t="s">
        <v>45</v>
      </c>
      <c r="C25" s="17" t="s">
        <v>39</v>
      </c>
      <c r="D25" s="34">
        <v>1</v>
      </c>
      <c r="E25" s="12">
        <f t="shared" si="0"/>
        <v>2295</v>
      </c>
      <c r="F25" s="12">
        <v>2295</v>
      </c>
    </row>
    <row r="26" spans="1:12" ht="43.2" x14ac:dyDescent="0.3">
      <c r="A26" s="35" t="s">
        <v>46</v>
      </c>
      <c r="B26" s="36" t="s">
        <v>47</v>
      </c>
      <c r="C26" s="17" t="s">
        <v>39</v>
      </c>
      <c r="D26" s="34">
        <v>1</v>
      </c>
      <c r="E26" s="12">
        <f t="shared" si="0"/>
        <v>440</v>
      </c>
      <c r="F26" s="12">
        <v>440</v>
      </c>
    </row>
    <row r="27" spans="1:12" ht="28.8" x14ac:dyDescent="0.3">
      <c r="A27" s="35" t="s">
        <v>48</v>
      </c>
      <c r="B27" s="36" t="s">
        <v>49</v>
      </c>
      <c r="C27" s="17" t="s">
        <v>39</v>
      </c>
      <c r="D27" s="34">
        <v>20</v>
      </c>
      <c r="E27" s="12">
        <f t="shared" si="0"/>
        <v>578.79999999999995</v>
      </c>
      <c r="F27" s="12">
        <v>11576</v>
      </c>
    </row>
    <row r="28" spans="1:12" ht="121.5" customHeight="1" x14ac:dyDescent="0.3">
      <c r="A28" s="35" t="s">
        <v>50</v>
      </c>
      <c r="B28" s="36" t="s">
        <v>49</v>
      </c>
      <c r="C28" s="17" t="s">
        <v>51</v>
      </c>
      <c r="D28" s="34">
        <v>2.5</v>
      </c>
      <c r="E28" s="12">
        <f t="shared" si="0"/>
        <v>1014.8</v>
      </c>
      <c r="F28" s="12">
        <v>2537</v>
      </c>
    </row>
    <row r="29" spans="1:12" ht="28.8" x14ac:dyDescent="0.3">
      <c r="A29" s="35" t="s">
        <v>52</v>
      </c>
      <c r="B29" s="36" t="s">
        <v>53</v>
      </c>
      <c r="C29" s="17" t="s">
        <v>39</v>
      </c>
      <c r="D29" s="34">
        <v>1</v>
      </c>
      <c r="E29" s="12">
        <f t="shared" si="0"/>
        <v>6578</v>
      </c>
      <c r="F29" s="12">
        <v>6578</v>
      </c>
    </row>
    <row r="30" spans="1:12" ht="28.8" x14ac:dyDescent="0.3">
      <c r="A30" s="35" t="s">
        <v>54</v>
      </c>
      <c r="B30" s="36" t="s">
        <v>53</v>
      </c>
      <c r="C30" s="17" t="s">
        <v>39</v>
      </c>
      <c r="D30" s="34">
        <v>1</v>
      </c>
      <c r="E30" s="12">
        <f t="shared" si="0"/>
        <v>440</v>
      </c>
      <c r="F30" s="12">
        <v>440</v>
      </c>
    </row>
    <row r="31" spans="1:12" ht="76.5" customHeight="1" x14ac:dyDescent="0.3">
      <c r="A31" s="35" t="s">
        <v>55</v>
      </c>
      <c r="B31" s="36" t="s">
        <v>56</v>
      </c>
      <c r="C31" s="17" t="s">
        <v>57</v>
      </c>
      <c r="D31" s="34">
        <v>12</v>
      </c>
      <c r="E31" s="12">
        <f t="shared" si="0"/>
        <v>506.75</v>
      </c>
      <c r="F31" s="12">
        <v>6081</v>
      </c>
    </row>
    <row r="32" spans="1:12" ht="57.6" x14ac:dyDescent="0.3">
      <c r="A32" s="35" t="s">
        <v>58</v>
      </c>
      <c r="B32" s="36" t="s">
        <v>59</v>
      </c>
      <c r="C32" s="17" t="s">
        <v>37</v>
      </c>
      <c r="D32" s="34">
        <v>22.4</v>
      </c>
      <c r="E32" s="12">
        <f t="shared" si="0"/>
        <v>348.08035714285717</v>
      </c>
      <c r="F32" s="12">
        <v>7797</v>
      </c>
    </row>
    <row r="33" spans="1:12" ht="28.8" x14ac:dyDescent="0.3">
      <c r="A33" s="35" t="s">
        <v>60</v>
      </c>
      <c r="B33" s="36" t="s">
        <v>59</v>
      </c>
      <c r="C33" s="17" t="s">
        <v>37</v>
      </c>
      <c r="D33" s="34">
        <v>6</v>
      </c>
      <c r="E33" s="12">
        <f t="shared" si="0"/>
        <v>1578.6666666666667</v>
      </c>
      <c r="F33" s="12">
        <v>9472</v>
      </c>
    </row>
    <row r="34" spans="1:12" x14ac:dyDescent="0.3">
      <c r="A34" s="37" t="s">
        <v>61</v>
      </c>
      <c r="B34" s="38"/>
      <c r="C34" s="38"/>
      <c r="D34" s="38"/>
      <c r="E34" s="39"/>
      <c r="F34" s="39">
        <f>F21+F22+F23+F24+F25+F26+F27+F28+F29+F30+F31+F32+F33</f>
        <v>78927</v>
      </c>
      <c r="L34" s="21">
        <f>'[1]янв 2018г'!F26+'[1]фев 2018г.'!F25+'[1]март 2018г'!F27+'[1]апр 2018г'!F26+'[1]май 2018г'!F26+'[1]июнь 2018г'!F26+'[1]июль 2018г'!F23+'[1]авг 2018'!F23+'[1]сент 2018'!F24+'[1]окт 2018'!F24+'[1]нояб 2018'!F25+'[1]дек 2018'!F26</f>
        <v>178871</v>
      </c>
    </row>
    <row r="35" spans="1:12" x14ac:dyDescent="0.3">
      <c r="A35" s="40"/>
      <c r="B35" s="41"/>
      <c r="C35" s="41"/>
      <c r="D35" s="41"/>
      <c r="E35" s="42"/>
      <c r="F35" s="41"/>
    </row>
    <row r="36" spans="1:12" x14ac:dyDescent="0.3">
      <c r="A36" s="43"/>
      <c r="B36" s="43"/>
      <c r="C36" s="43"/>
      <c r="D36" s="43"/>
      <c r="E36" s="43"/>
      <c r="F36" s="43"/>
    </row>
    <row r="38" spans="1:12" x14ac:dyDescent="0.3">
      <c r="A38" s="44"/>
    </row>
  </sheetData>
  <mergeCells count="17">
    <mergeCell ref="C14:D14"/>
    <mergeCell ref="C15:D15"/>
    <mergeCell ref="C16:D16"/>
    <mergeCell ref="C17:D17"/>
    <mergeCell ref="A19:F19"/>
    <mergeCell ref="A36:F36"/>
    <mergeCell ref="C7:D7"/>
    <mergeCell ref="C8:D8"/>
    <mergeCell ref="C9:D9"/>
    <mergeCell ref="C10:D10"/>
    <mergeCell ref="C11:D11"/>
    <mergeCell ref="C12:D12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2020-05-13T09:37:05Z</dcterms:created>
  <dcterms:modified xsi:type="dcterms:W3CDTF">2020-05-13T09:39:59Z</dcterms:modified>
</cp:coreProperties>
</file>