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" windowWidth="22980" windowHeight="9288"/>
  </bookViews>
  <sheets>
    <sheet name="2025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L128" i="1" l="1"/>
  <c r="F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L98" i="1"/>
  <c r="F83" i="1"/>
  <c r="F14" i="1"/>
  <c r="F13" i="1"/>
  <c r="F12" i="1"/>
  <c r="F7" i="1"/>
  <c r="F6" i="1"/>
  <c r="F98" i="1" s="1"/>
</calcChain>
</file>

<file path=xl/sharedStrings.xml><?xml version="1.0" encoding="utf-8"?>
<sst xmlns="http://schemas.openxmlformats.org/spreadsheetml/2006/main" count="229" uniqueCount="177">
  <si>
    <t xml:space="preserve">ГОДОВОЙ  АКТ  </t>
  </si>
  <si>
    <t>приёмки оказанных услуг и  выполненных работ по содержанию и текущему ремонту общего имущества в многоквартирном доме № 11 по ул. Бондарева</t>
  </si>
  <si>
    <t>за период с 01.01.2025г.  по  31.12.2025г.</t>
  </si>
  <si>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</si>
  <si>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</si>
  <si>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</si>
  <si>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</si>
  <si>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</si>
  <si>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- 4608,6 кв.м.)</t>
  </si>
  <si>
    <t xml:space="preserve">Уборка лестничных клеток - 536 кв.м.                                         </t>
  </si>
  <si>
    <t xml:space="preserve">ежедневно    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</si>
  <si>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</si>
  <si>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r>
      <t xml:space="preserve">с 01.01.2025г - 31.07.2025г - </t>
    </r>
    <r>
      <rPr>
        <b/>
        <sz val="11"/>
        <color theme="1"/>
        <rFont val="Calibri"/>
        <family val="2"/>
        <charset val="204"/>
        <scheme val="minor"/>
      </rPr>
      <t xml:space="preserve">3,89  </t>
    </r>
    <r>
      <rPr>
        <sz val="11"/>
        <color theme="1"/>
        <rFont val="Calibri"/>
        <family val="2"/>
        <charset val="204"/>
        <scheme val="minor"/>
      </rPr>
      <t xml:space="preserve">                   с 01.08.2025г -31.12.2025г  </t>
    </r>
    <r>
      <rPr>
        <b/>
        <sz val="11"/>
        <color theme="1"/>
        <rFont val="Calibri"/>
        <family val="2"/>
        <charset val="204"/>
        <scheme val="minor"/>
      </rPr>
      <t>4,28</t>
    </r>
  </si>
  <si>
    <t>с 01.08.2024г - 16,65</t>
  </si>
  <si>
    <t>Содержание придомовой территории 1 класса - 1196 кв.м., газон - 1517 кв.м.</t>
  </si>
  <si>
    <t>6 раз в неделю</t>
  </si>
  <si>
    <r>
      <t xml:space="preserve">с 01.01.2025г - 31.07.2025г - </t>
    </r>
    <r>
      <rPr>
        <b/>
        <sz val="11"/>
        <color theme="1"/>
        <rFont val="Calibri"/>
        <family val="2"/>
        <charset val="204"/>
        <scheme val="minor"/>
      </rPr>
      <t>4,20</t>
    </r>
    <r>
      <rPr>
        <sz val="11"/>
        <color theme="1"/>
        <rFont val="Calibri"/>
        <family val="2"/>
        <charset val="204"/>
        <scheme val="minor"/>
      </rPr>
      <t xml:space="preserve">                    с 01.08.2025г - 31.12.2025г   </t>
    </r>
    <r>
      <rPr>
        <b/>
        <sz val="11"/>
        <color theme="1"/>
        <rFont val="Calibri"/>
        <family val="2"/>
        <charset val="204"/>
        <scheme val="minor"/>
      </rPr>
      <t>4,62</t>
    </r>
  </si>
  <si>
    <t>в том числе:</t>
  </si>
  <si>
    <t>Выкашивание газонов придомомовой территории на 1-й раз - 11.06.2025г.</t>
  </si>
  <si>
    <t>Выкашивание газонов придомомовой территории на 2-й раз - 08.07.2025г.</t>
  </si>
  <si>
    <t>Выкашивание газонов придомомовой территории на 3-й раз - 02.09.2025г.</t>
  </si>
  <si>
    <t>Содержание мусоропровода (6 стволов)</t>
  </si>
  <si>
    <t>руб./ м2</t>
  </si>
  <si>
    <r>
      <t xml:space="preserve">с 01.01.2025г - 31.07.2025г - </t>
    </r>
    <r>
      <rPr>
        <b/>
        <sz val="11"/>
        <color theme="1"/>
        <rFont val="Calibri"/>
        <family val="2"/>
        <charset val="204"/>
        <scheme val="minor"/>
      </rPr>
      <t>1,59</t>
    </r>
    <r>
      <rPr>
        <sz val="11"/>
        <color theme="1"/>
        <rFont val="Calibri"/>
        <family val="2"/>
        <charset val="204"/>
        <scheme val="minor"/>
      </rPr>
      <t xml:space="preserve">                    с 01.08.2025г - 31.12.2025г   </t>
    </r>
    <r>
      <rPr>
        <b/>
        <sz val="11"/>
        <color theme="1"/>
        <rFont val="Calibri"/>
        <family val="2"/>
        <charset val="204"/>
        <scheme val="minor"/>
      </rPr>
      <t>1,75</t>
    </r>
  </si>
  <si>
    <t>Дератизация подвального помещения</t>
  </si>
  <si>
    <t>ежемесячно</t>
  </si>
  <si>
    <r>
      <t xml:space="preserve">с 01.01.2025г - 31.07.2025г - </t>
    </r>
    <r>
      <rPr>
        <b/>
        <sz val="11"/>
        <color theme="1"/>
        <rFont val="Calibri"/>
        <family val="2"/>
        <charset val="204"/>
        <scheme val="minor"/>
      </rPr>
      <t>0,08</t>
    </r>
    <r>
      <rPr>
        <sz val="11"/>
        <color theme="1"/>
        <rFont val="Calibri"/>
        <family val="2"/>
        <charset val="204"/>
        <scheme val="minor"/>
      </rPr>
      <t xml:space="preserve">                    с 01.08.2025г - 31.12.2025г   </t>
    </r>
    <r>
      <rPr>
        <b/>
        <sz val="11"/>
        <color theme="1"/>
        <rFont val="Calibri"/>
        <family val="2"/>
        <charset val="204"/>
        <scheme val="minor"/>
      </rPr>
      <t>0,09</t>
    </r>
  </si>
  <si>
    <t>промывка - 0,09</t>
  </si>
  <si>
    <t>5000=</t>
  </si>
  <si>
    <t>Содержание внутридомовых  инженерных сетей водоснабжения, теплоснабжения, канализации, электроснабжения, в т.ч. мелкий  до 2-х метров ремонт сетей - согласно минимального перечня</t>
  </si>
  <si>
    <t>ежедневно</t>
  </si>
  <si>
    <t>Снятие показаний ОДПУ ХВС - 10.01.2025г.; 10.02.2025г.; 10.03.2025г.; 10.04.2025г.; 11.05.2025г.; 11.06.2025г.; 11.07.2025г.; 11.08.2025г.; 11.09.2025г.; 10.10.2025г.; 11.11.2025г.; 11.12.2025г.</t>
  </si>
  <si>
    <t>Замена крана шарового 1/2 на врезке в кв.№ 66 - 13.01.2025г.</t>
  </si>
  <si>
    <t>Снятие показаний ОДПУ ТЭ - 21.01.2025г.; 20.02.2025г.; 20.03.2025г.; 21.04.2025г.; 21.05.2025г.; 20.10.2025г.; 20.11.2025г.; 22.12.2025г.</t>
  </si>
  <si>
    <t>Снятие показаний ОДПУ ЭЭ - 22.01.2025г.; 21.02.2025г.; 24.03.2025г.; 22.04.2025г.; 22.05.2025г.; 23.06.2025г.; 22.07.2025г.; 22.08.2025г.; 23.09.2025г.; 23.10.2025г.; 24.11.2025г.; 23.12.2025г.</t>
  </si>
  <si>
    <t>Снятие показаний  ИПУ ЭЭ - 22.01.2025г.; 21.02.2025г.; 24.03.2025г.; 22.04.2025г.; 22.05.2025г.; 23.06.2025г.; 22.07.2025г.; 22.08.2025г.; 23.09.2025г.; 23.10.2025г.; 24.11.2025г.; 23.12.2025г.</t>
  </si>
  <si>
    <t>Прочистка выпуска системы канализации диам. 100мм с подвала до колодца, подъезд № 3 - 27.01.2025г</t>
  </si>
  <si>
    <t>Осмотр чердачного помещения - 27.01.2025г.; 27.02.2025г.; 27.03.2025г.; 25.04.2025г.; 27.05.2025г.; 25.06.2025г.; 25.07.2025г.; 25.08.2025г.; 25.09.2025г.; 27.10.2025г.; 25.11.2025г.; 25.12.2025г.</t>
  </si>
  <si>
    <t>Осмотр состояния плотности притворов входных дверей, самозакрывающихся устройств (доводчики, пружины), ограничителей хода дверей (остановы) - 27.01.2025г.; 27.02.2025г.; 27.03.2025г.; 25.04.2025г.; 27.05.2025г.; 25.06.2025г.; 25.07.2025г.; 25.08.2025г; 25.09.2025г.; 27.10.2025г.; 25.11.2025г.; 25.12.2025г.</t>
  </si>
  <si>
    <t>Осмотр подвальных помещений, слуховых окон, приямков, наличие запирающих устройств - 27.01.2025г.; 27.02.2025г.; 27.03.2025г.; 25.04.2025г.; 27.05.2025г.; 25.06.2025г.; 25.07.2025г.; 25.08.2025г.; 25.09.2025г.; 27.10.2025г.; 25.11.2025г.; 25.12.2025г.</t>
  </si>
  <si>
    <t>Осмотр оконных и дверных заполнений помещений, относящихся к общему имуществу в многоквартирном доме - 27.01.2025г.; 27.02.2025г.; 27.03.2025г.; 25.04.2025г.; 27.05.2025г.; 25.06.2025г.; 25.07.2025г.; 25.08.2025г.; 25.09.2025г.; 27.10.2025г.; 25.11.2025г.; 25.12.2025г.</t>
  </si>
  <si>
    <t>Замена отвода на стояке канализации диам. 50 мм в подъезд № 1 с открытием и закрытием ниш в подъезде - 28.01.2025г.</t>
  </si>
  <si>
    <t>Прочистка мусоропровода в подъезде № 3 - 28.01.2025г.</t>
  </si>
  <si>
    <t>Предоставление доступа в ИТП МКД сотрудникам ООО "Петербургтеплоэнерго" - 13.02.2025г.</t>
  </si>
  <si>
    <t>Прочистка  системы канализации диам. 100мм , выпуска из дома подъезд № 3  - 14.02.2025г</t>
  </si>
  <si>
    <t>Осмотр ситемы канализации в подвальных помещения МКД - 24.02.2025г</t>
  </si>
  <si>
    <t>Профилактическая прочистка и промывка трубопроводов системы канализации МКД ,  разъяснение  потребителям о необходимости соблюдения правил пользования водопроводом и канализацией  -27.02.2025г.; 14.04.2025г.; 22.05.2025г.; 28.10.2025г.</t>
  </si>
  <si>
    <t>Прочистка  системы канализации диам. 100мм , выпуска из дома подъезд № 6  - 27.02.2025г</t>
  </si>
  <si>
    <t>Осмотр канализационных колодцев на придомовой территории, заявка передана в ООО "Карелводоканал" - 21.04.2025г</t>
  </si>
  <si>
    <t>Размещение информации на стендах в подъездах  проведении Всероссийского субботника - 24.04.2025г.</t>
  </si>
  <si>
    <t>Размещение  на информационных стендах в подъезде годового отчета за 2024г. по содержанию и ремонту общего имущества в МКД. Информация о состоянии лицевого счета за период с 01.01.2024г по 31.12.2024г -24.04.2024г</t>
  </si>
  <si>
    <t>Осмотр стояка системы канализации диам. 100мм в кв. № 11 - 28.04.2025г</t>
  </si>
  <si>
    <t>Переборка соединителя системы канализации дим. 50мм в нише подъезда № 2 -20.05.2025г.</t>
  </si>
  <si>
    <t>Закрытие системы теплоснабжения в доме, в связи с окончением отопительного сезона 2024-2025г. - 20.05.2025г</t>
  </si>
  <si>
    <t>Осмотр системы водоотведения в подвальных помещениях на наличие утечек - 23.05.2025г.</t>
  </si>
  <si>
    <t>Закрепление трупровода системы канализации дим. 50мм в нише подъезда № 2 -27.05.2025г.</t>
  </si>
  <si>
    <t>Открытие подвальных окон для проветривания на летний период - 28.05.2025г.</t>
  </si>
  <si>
    <t>Осмотр стояков системы водоотведения, ХВС в нишах подъезда № 2 - 30.05.2025г.</t>
  </si>
  <si>
    <t>Замена эл. лампочек в ИТП №№ 1,2 - 17.06.2025г</t>
  </si>
  <si>
    <t>Изоляция труб  системы отопления в ИТП №№ 1,2- 17.06.2025г</t>
  </si>
  <si>
    <t>Прочистка мусоропровода в подъезде № 3 - 17.06.2025г</t>
  </si>
  <si>
    <t>Слив стояка отопления по кв. № 61(течь радиатора в кухне) - 23.06.2025г</t>
  </si>
  <si>
    <t>Замена крана шарового на стояке ХВС (кухня) кв. № 7 - 08.07.2025г</t>
  </si>
  <si>
    <t>Осмотр крана шарового на врезке ХВС в кв. № 7 - 25.07.2025г</t>
  </si>
  <si>
    <t>Прочистка мусоропровода в подъезде № 5  - 29.07.2025г.</t>
  </si>
  <si>
    <t>Отключение домофона, подъезд № 3, неисправность - 01.08.2025г</t>
  </si>
  <si>
    <t>Прочистка канализационного выпуска диам.100мм в подвальном помещении подъезда № 6 - 01.08.2025г.</t>
  </si>
  <si>
    <t>Размещение на информационных досках в подъездах Протокола ОСС  от 10.07.2025г. - 15.08.2025г.</t>
  </si>
  <si>
    <t>Прочистка мусоропровода в подъезде № 5  - 21.08.2025г.</t>
  </si>
  <si>
    <t>Осмотр внутриквартирной системы ХВС в кв. № 65 - 01.09.2025г</t>
  </si>
  <si>
    <t>Прочистка канализационного выпуска диам.100мм в подвальном помещении подъезда № 5 - 02.09.2025г.</t>
  </si>
  <si>
    <t>Прочистка врезки ХВС в кв. № 52 - 10.09.2025г</t>
  </si>
  <si>
    <t>Осмотр стояка ХВС в кв. № 65 (требуется замена) - 10.09.2025г.</t>
  </si>
  <si>
    <t>Открытие крана шарового на стояке ХВС в подвальном помещении по кв. № 74 - 11.09.2025г.</t>
  </si>
  <si>
    <t>Прочистка стояка системы канализации диам. 50мм  по кв. № 3 - 12.09.2025г.</t>
  </si>
  <si>
    <t>Прочистка канализациии диам. 50 мм в подвальном помещении подъезда № 2 - 16.09.2025г</t>
  </si>
  <si>
    <t>Осмотр стояка ХВС в кв. № 11 (удовл. состояние) - 25.09.2025г.</t>
  </si>
  <si>
    <t>Открытие системы теплоснабжения в доме,  начало отопительного сезона 2025-2026гг - 30.09.2025г.</t>
  </si>
  <si>
    <t>Вызов электрика,  неисправность эл. титана в кв. № 46 - 01.10.2025г</t>
  </si>
  <si>
    <t>Закрытие крана маевского  на спускной трубе системы отопления  в кв. № 30 - 01.10.2025г.</t>
  </si>
  <si>
    <t>Выпуск воздуха из системы отопления в чердачном помещении подъездов №№ 1,2 - 02.10.2025г</t>
  </si>
  <si>
    <t>Закрытие подвальных окон, подготовка к ОЗП - 03.10.2025г.</t>
  </si>
  <si>
    <t>Выпуск воздуха из системы отопления в чердачном помещекнии подъездов №№ 1,2,3,4,5,6  - 06.10.2025г</t>
  </si>
  <si>
    <t>Выпуск воздуха из системы отопления по кв. № 31 - 07.10.2025г</t>
  </si>
  <si>
    <t>Выпуск воздуха из системы отопления в чердачном помещении подъездов №№ 3,4,5,6  - 09.10.2025г</t>
  </si>
  <si>
    <t>Выпуск воздуха из системы отопления в чердачном помещении по кв. № 38  - 13.10.2025г</t>
  </si>
  <si>
    <t>Перекрытие стояков ХВС в подвальном помещении, залитие кв. № 49 15.10.2025г.</t>
  </si>
  <si>
    <t>Выпуск воздуха из системы отопления в чердачном помещении по кв. № 38  - 21.10.2025г</t>
  </si>
  <si>
    <t xml:space="preserve"> Вызов электрика кв. № 46 - 22.10.2025г</t>
  </si>
  <si>
    <t>Промытие стояка ХВС через подвальное помещение кв. № 74 - 24.10.2025г</t>
  </si>
  <si>
    <t>Прочистка канализационного выпуска диам.100мм в подвальном помещении подъезда № 5 - 17.11.2025г.</t>
  </si>
  <si>
    <t>Осмотр УУТЭ, снятие текущих показаний прибора учета тепловой энергии в ТУ №№ 1,2 - 27.11.2025г</t>
  </si>
  <si>
    <t>Проверка правильности работы эл. счетчика кв № 74 - 28.11.2025г</t>
  </si>
  <si>
    <t>Прочистка канализационных выпусков диам.100мм в подвальном помещении подъездов №№ 2,6; промывка канализационных выпусков - 02.12.2025г.</t>
  </si>
  <si>
    <t>Прочистка канализационных выпусков диам.100мм в подвальном помещении подъездов №№ 1,6  - 08.12.2025г.</t>
  </si>
  <si>
    <t>Прочистка канализационного выпуска диам.100мм в подвальном помещении подъезда № 2; промывка канализационного выпуска - 02.12.2025г.</t>
  </si>
  <si>
    <t>Прочистка канализационного выпуска диам.100мм в подвальном помещении подъезда № 2 - 23.12.2025г.</t>
  </si>
  <si>
    <t>Размещение объявления о статестических наблюдениях по социально- демографическим проблемам -25.12.2025г.</t>
  </si>
  <si>
    <t>Аварийно-диспетчерская служба</t>
  </si>
  <si>
    <r>
      <t xml:space="preserve">с 01.01.2025г - 31.07.2025г - </t>
    </r>
    <r>
      <rPr>
        <b/>
        <sz val="11"/>
        <color theme="1"/>
        <rFont val="Calibri"/>
        <family val="2"/>
        <charset val="204"/>
        <scheme val="minor"/>
      </rPr>
      <t>2,30</t>
    </r>
    <r>
      <rPr>
        <sz val="11"/>
        <color theme="1"/>
        <rFont val="Calibri"/>
        <family val="2"/>
        <charset val="204"/>
        <scheme val="minor"/>
      </rPr>
      <t xml:space="preserve">                    с 01.08.2025г - 31.12.2025г   </t>
    </r>
    <r>
      <rPr>
        <b/>
        <sz val="11"/>
        <color theme="1"/>
        <rFont val="Calibri"/>
        <family val="2"/>
        <charset val="204"/>
        <scheme val="minor"/>
      </rPr>
      <t>2,98</t>
    </r>
  </si>
  <si>
    <t>В том числе:</t>
  </si>
  <si>
    <t>Осмотр системы центрального отопления в помещениях: чердачных и подвальных на наличие утечек по требованию ООО "Петербургтеплоэнерго" - 08.02.2024г.</t>
  </si>
  <si>
    <t>Вызов сантехника кв. № 12 утечка на внутриквартирной системе канализации - 26.03.2025г</t>
  </si>
  <si>
    <t>Замена предохранителя 100А в ВРУ № 2 - 10.05.2025г</t>
  </si>
  <si>
    <t>Прочистка кухонного стояка диам.50 мм кв. № 48 - 07.06.2025г</t>
  </si>
  <si>
    <t>Прочистка мусоропровода в подъезде № 3 - 28.06.2025г</t>
  </si>
  <si>
    <t>Перекрытие, открытие системы отопления в доме, по требованию ООО "Петербургтеплоэнерго" для проведения ремонтных работ - 04.10.2025г.</t>
  </si>
  <si>
    <t>Выпуск воздуха из системы отопления в чердачном помещении подъездов №№ 3,4,5,6 - 05.10.2025г</t>
  </si>
  <si>
    <t>Демонтаж аварийного радиатора, установка шаровых кранов перед радиатором системы отопления в кв. № 52 - 15.10.2025г</t>
  </si>
  <si>
    <t>Установка ограждения возле обвалившегося грунта - 03.11.2025г</t>
  </si>
  <si>
    <t>Перекрытие и слив стояка отопления по кв. № 13 (потек радиатор в кв. № 13) - 04.11.2025г.</t>
  </si>
  <si>
    <t>Выпуск воздуха из системы отопления в чердачном помещении по кв. № 46 - 22.11.2025г</t>
  </si>
  <si>
    <t>Выпуск воздуха из системы отопления в чердачном помещении по кв. № 46 - 23.11.2025г</t>
  </si>
  <si>
    <t>Промывка и опрессовка системы отопления (16.06.2025г; 17.06.2025г.)</t>
  </si>
  <si>
    <t>1 раз перед началом отопительного периода</t>
  </si>
  <si>
    <t>2  узла</t>
  </si>
  <si>
    <t>Итого по содержанию:</t>
  </si>
  <si>
    <t xml:space="preserve">   </t>
  </si>
  <si>
    <t>РЕМОНТ ОБЩЕГО ИМУЩЕСТВА</t>
  </si>
  <si>
    <t xml:space="preserve">Фактический объем выполненных работ </t>
  </si>
  <si>
    <t>Замена светильников с лампами накаливания  на светодиодные светильники с датчиком на движение на лестиничных клетках в подъездах №№ 3,4</t>
  </si>
  <si>
    <t>январь 2025г</t>
  </si>
  <si>
    <t>шт</t>
  </si>
  <si>
    <t>Ремонт системы ПЗУ (подъезд № 3)</t>
  </si>
  <si>
    <t>Ремонт системы ПЗУ, подъезд № 3</t>
  </si>
  <si>
    <t>февраль 2025г</t>
  </si>
  <si>
    <t>Демонтаж аварийного радиатора,  установка шаровых кранов и перемычки перед радиатором системы отопления в квартире № 38</t>
  </si>
  <si>
    <t>март 2025г</t>
  </si>
  <si>
    <t>Замена светильников с лампами накаливания  на светодиодные светильники с датчиком на движение на лестиничных клетках в подъездах №№ 5,6</t>
  </si>
  <si>
    <t>апрель 2025г</t>
  </si>
  <si>
    <t xml:space="preserve">Замена аварийного участка стояка системы канализации диам. 50мм в подъезде № 2 (правая сторона) </t>
  </si>
  <si>
    <t>май 2025г</t>
  </si>
  <si>
    <t>м.п.</t>
  </si>
  <si>
    <t>Замена аварийного участка стояка  системы канализации диам. 100мм кв. № 11</t>
  </si>
  <si>
    <t>Изготовление и установка скатных козырьков над лоджиями 5-х этажей (  со стороны подъездов №№ 1,2,3,6)</t>
  </si>
  <si>
    <t>июнь 2025г</t>
  </si>
  <si>
    <t xml:space="preserve">Ремонт металлического сооружения для выбивания ковров на придомовой территории (замена деревянных элементов, масляная окраска) </t>
  </si>
  <si>
    <t>Ремонт дверей выхода на кровлю в количестве 4 шт</t>
  </si>
  <si>
    <t>июль 2025г</t>
  </si>
  <si>
    <t xml:space="preserve">Установка крана шарового  на стояке ХВС в кв. № 80 </t>
  </si>
  <si>
    <t>август 2025г</t>
  </si>
  <si>
    <t>Замена  манометров  и термометров в узле учета тепловой энергии №№ 1,2</t>
  </si>
  <si>
    <t>Замена запорной арматуры на стояке ХВС в кв. № 52</t>
  </si>
  <si>
    <t>сентябрь 2025г</t>
  </si>
  <si>
    <t xml:space="preserve">Заделка отверстия в бетонной стене мусорокамеры подъезда № 6 </t>
  </si>
  <si>
    <t>Ремонт мусорного контейнера, подъезд № 1</t>
  </si>
  <si>
    <t xml:space="preserve">Демонтаж аварийного радиатора, установка шаровых кранов перед радиатором системы отопления в кв. № 52 </t>
  </si>
  <si>
    <t>октябрь 2025г</t>
  </si>
  <si>
    <t>Замена аварийного участка стояка системы  ХВС в кв. № 65</t>
  </si>
  <si>
    <t>Замена общедомовых приборов учета холодного водоснабжения (водомеров диам. 32мм) в подвальных помещениях</t>
  </si>
  <si>
    <t xml:space="preserve">Поверка прибора учета тепловой энергии (снятие прибора учета, сдача их на поверку в  специализированную организацию, монтаж прибора учета тепловой энергии, сдача прибора учета тепловой энергии ООО "Петербургтеплоэнерго" </t>
  </si>
  <si>
    <t>Замена контейнеров на пластиковые объемом 1,1 м3</t>
  </si>
  <si>
    <t>Демонтаж аварийного радиатора, установка шаровых кранов перед радиатором системы отопления в кв. № 13</t>
  </si>
  <si>
    <t>ноябрь 2025г</t>
  </si>
  <si>
    <t>Установка блока питания для АССВ в УУТЭ № 2</t>
  </si>
  <si>
    <t>Демонтаж аварийного радиатора, установка шаровых кранов перед радиатором системы отопления в кв. № 53</t>
  </si>
  <si>
    <t>Утепление чердачного перекрытия над кв. № 72</t>
  </si>
  <si>
    <t>кв.м.</t>
  </si>
  <si>
    <t>Замена  аварийного участка ливневой канализации диам. 50 мм в подвальном помещении № 1</t>
  </si>
  <si>
    <t>декабрь 2025г</t>
  </si>
  <si>
    <t>Демонтаж аварийного радиатора,  установка шаровых кранов перед радиатором системы отопления в кв. № 22</t>
  </si>
  <si>
    <t>Итого по ремонту:</t>
  </si>
  <si>
    <t xml:space="preserve">2. Всего за период с "01"  января  2025 года по "31"  декабря  2025 года выполнено работ (оказано услуг):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</si>
  <si>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- по содержанию общего имущества на общую сумму 959247,64 рублей (девятьсот пятьдесят девять  тысяч двести сорок семь рублей  64 копейки)   </t>
  </si>
  <si>
    <t xml:space="preserve">- по  текущему  ремонту  общего имущества 956998,00  (девятьсот пятьдесят шесть  тысяч девятьсот девяносто восемь рублей  00 копеек)         </t>
  </si>
  <si>
    <t>3. Работы (услуги) выполнены (оказаны) полностью, в установленные сроки, с надлежащим качеством.</t>
  </si>
  <si>
    <t xml:space="preserve"> </t>
  </si>
  <si>
    <t>4. Претензий по выполнению условий Договора Стороны друг к другу не имеют.</t>
  </si>
  <si>
    <t xml:space="preserve">5. Состояние расчетов на 01.01.2026г. </t>
  </si>
  <si>
    <r>
      <t xml:space="preserve">Дебиторская задолженность </t>
    </r>
    <r>
      <rPr>
        <sz val="11"/>
        <color theme="1"/>
        <rFont val="Calibri"/>
        <family val="2"/>
        <charset val="204"/>
      </rPr>
      <t>*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</si>
  <si>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- по содержанию общего имущества на общую сумму 262133,09 рублей ( двести шестьдесят две тысячи сто тридцать три рубля  09 копеек)    </t>
  </si>
  <si>
    <t xml:space="preserve">- по  текущему ремонту  общего имущества 6843,79 ( шесть  тысяч восемьсот сорок три рубля  79 копеек)   </t>
  </si>
  <si>
    <t>- управление  47969,20  (сорок семь тысяч девятьсот шестьдесят девять рублей 20 копеек)</t>
  </si>
  <si>
    <r>
      <t>ДЗ</t>
    </r>
    <r>
      <rPr>
        <sz val="11"/>
        <color theme="1"/>
        <rFont val="Calibri"/>
        <family val="2"/>
        <charset val="204"/>
      </rPr>
      <t xml:space="preserve">*  -   Задолженность  собственников в пользу  ООО УК "Эталон" </t>
    </r>
  </si>
  <si>
    <t>Исполнитель  -  Директор ООО УК "Эталон"   Цыганова Эльвира Викторовна  _____________________________</t>
  </si>
  <si>
    <t>Заказчик  - Председатель Совета дома № 11 по ул. Бондарева</t>
  </si>
  <si>
    <t xml:space="preserve">                                                                       Иванова Виктория  Александровна________________________________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</si>
</sst>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distributed" wrapText="1"/>
    </xf>
    <xf numFmtId="0" fontId="0" fillId="0" borderId="2" xfId="0" applyFont="1" applyBorder="1" applyAlignment="1">
      <alignment horizontal="center" vertical="center" wrapText="1"/>
    </xf>
    <xf numFmtId="2" fontId="0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2" fontId="0" fillId="0" borderId="8" xfId="0" applyNumberFormat="1" applyFont="1" applyBorder="1" applyAlignment="1">
      <alignment horizontal="center" vertical="center" wrapText="1"/>
    </xf>
    <xf numFmtId="2" fontId="0" fillId="0" borderId="2" xfId="0" applyNumberFormat="1" applyFont="1" applyBorder="1" applyAlignment="1">
      <alignment horizontal="center" vertical="center" wrapText="1"/>
    </xf>
    <xf numFmtId="2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wrapText="1"/>
    </xf>
    <xf numFmtId="0" fontId="0" fillId="0" borderId="5" xfId="0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2" fontId="0" fillId="0" borderId="8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2" fontId="0" fillId="0" borderId="8" xfId="0" applyNumberFormat="1" applyFont="1" applyBorder="1" applyAlignment="1">
      <alignment vertical="center"/>
    </xf>
    <xf numFmtId="2" fontId="1" fillId="0" borderId="8" xfId="0" applyNumberFormat="1" applyFont="1" applyBorder="1" applyAlignment="1">
      <alignment horizontal="center"/>
    </xf>
    <xf numFmtId="2" fontId="0" fillId="0" borderId="0" xfId="0" applyNumberFormat="1"/>
    <xf numFmtId="0" fontId="1" fillId="0" borderId="5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  <xf numFmtId="0" fontId="0" fillId="0" borderId="9" xfId="0" applyFont="1" applyBorder="1" applyAlignment="1">
      <alignment horizontal="left" wrapText="1"/>
    </xf>
    <xf numFmtId="49" fontId="0" fillId="0" borderId="0" xfId="0" applyNumberFormat="1" applyFont="1" applyBorder="1" applyAlignment="1">
      <alignment horizontal="left" wrapText="1"/>
    </xf>
    <xf numFmtId="49" fontId="0" fillId="0" borderId="0" xfId="0" applyNumberFormat="1" applyFont="1" applyAlignment="1">
      <alignment horizontal="left" wrapText="1"/>
    </xf>
    <xf numFmtId="49" fontId="0" fillId="0" borderId="0" xfId="0" applyNumberFormat="1" applyFont="1" applyAlignment="1">
      <alignment horizontal="left"/>
    </xf>
    <xf numFmtId="49" fontId="1" fillId="0" borderId="0" xfId="0" applyNumberFormat="1" applyFont="1" applyBorder="1" applyAlignment="1">
      <alignment horizontal="left" wrapText="1"/>
    </xf>
    <xf numFmtId="49" fontId="0" fillId="0" borderId="0" xfId="0" applyNumberFormat="1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/>
    <xf numFmtId="0" fontId="1" fillId="0" borderId="0" xfId="0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41;&#1086;&#1085;&#1076;&#1072;&#1088;&#1077;&#1074;&#1072;,%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г"/>
      <sheetName val="февраль 2017г."/>
      <sheetName val="март 2017г"/>
      <sheetName val="апрель 2017г"/>
      <sheetName val="май 2017г"/>
      <sheetName val="июнь 2017г. "/>
      <sheetName val="июль 2017г."/>
      <sheetName val="авг 2017г"/>
      <sheetName val="сент 2017г "/>
      <sheetName val="окт 2017г"/>
      <sheetName val="нояб 2017г"/>
      <sheetName val="дек 2017г"/>
      <sheetName val="2017"/>
      <sheetName val="янв 2018"/>
      <sheetName val="фев 2018"/>
      <sheetName val="март 2018"/>
      <sheetName val="апр 2018"/>
      <sheetName val="май 2018"/>
      <sheetName val="июнь 2018"/>
      <sheetName val="июль 2018"/>
      <sheetName val="авг 2018"/>
      <sheetName val="сент 2018"/>
      <sheetName val="окт 2018"/>
      <sheetName val="нояб 2018"/>
      <sheetName val="дек 2018"/>
      <sheetName val="2018г"/>
      <sheetName val="янв 2019"/>
      <sheetName val="февр 2019"/>
      <sheetName val="март 2019"/>
      <sheetName val="апр 2019"/>
      <sheetName val="май 2019"/>
      <sheetName val="июнь 2019"/>
      <sheetName val="июль 2019"/>
      <sheetName val="авг 2019"/>
      <sheetName val="сент 2019"/>
      <sheetName val="окт 2019"/>
      <sheetName val="нояб 2019"/>
      <sheetName val="дек 2019"/>
      <sheetName val="2019"/>
      <sheetName val="янв 2020"/>
      <sheetName val="февр 2020"/>
      <sheetName val="март 2020"/>
      <sheetName val="апр 2020"/>
      <sheetName val="май 2020"/>
      <sheetName val="июнь 2020"/>
      <sheetName val="июль 2020"/>
      <sheetName val="авг 2020"/>
      <sheetName val="сент 2020"/>
      <sheetName val="окт 2020г"/>
      <sheetName val="нояб 2020"/>
      <sheetName val="дек 2020"/>
      <sheetName val="2020"/>
      <sheetName val="янв 2021"/>
      <sheetName val="февр 2021"/>
      <sheetName val="март 2021"/>
      <sheetName val="апр 2021"/>
      <sheetName val="май 2021"/>
      <sheetName val="июнь 2021"/>
      <sheetName val="июль 2021"/>
      <sheetName val="авг 2021"/>
      <sheetName val="сент 2021"/>
      <sheetName val="окт 2021"/>
      <sheetName val="нояб 2021"/>
      <sheetName val="дек 2021"/>
      <sheetName val="2021"/>
      <sheetName val="янв 2022"/>
      <sheetName val="февр 2022"/>
      <sheetName val="март 2022"/>
      <sheetName val="апр 2022"/>
      <sheetName val="май 2022"/>
      <sheetName val="июнь 2022"/>
      <sheetName val="июль 2022"/>
      <sheetName val="авг 2022"/>
      <sheetName val="сент 2022"/>
      <sheetName val="окт 2022"/>
      <sheetName val="нояб 2022"/>
      <sheetName val="дек 2022"/>
      <sheetName val="2022"/>
      <sheetName val="янв 2023"/>
      <sheetName val="фев 2023"/>
      <sheetName val="март 2023"/>
      <sheetName val="апр 2023"/>
      <sheetName val="май 2023"/>
      <sheetName val="июнь 2023"/>
      <sheetName val="июль 2023"/>
      <sheetName val="авг 2023"/>
      <sheetName val="сент 2023"/>
      <sheetName val="окт 2023"/>
      <sheetName val="нояб 2023"/>
      <sheetName val="дек 2023"/>
      <sheetName val="2023"/>
      <sheetName val="янв 2024"/>
      <sheetName val="фев 2024"/>
      <sheetName val="март  2024"/>
      <sheetName val="апр 2024"/>
      <sheetName val="май 2024"/>
      <sheetName val="июнь 2024"/>
      <sheetName val="июль 2024"/>
      <sheetName val="авг 2024"/>
      <sheetName val="сент 2024"/>
      <sheetName val="окт 2024"/>
      <sheetName val="нояб 2024"/>
      <sheetName val="дек 2024"/>
      <sheetName val="2024"/>
      <sheetName val="янв 2025"/>
      <sheetName val="февр 2025"/>
      <sheetName val="март 2025"/>
      <sheetName val="апр 2025"/>
      <sheetName val="май 2025"/>
      <sheetName val="июнь 2025"/>
      <sheetName val="июль 2025"/>
      <sheetName val="авг 2025"/>
      <sheetName val="сент 2025"/>
      <sheetName val="окт 2025"/>
      <sheetName val="нояб 2025"/>
      <sheetName val="дек 2025"/>
      <sheetName val="2025"/>
      <sheetName val="янв 2026"/>
      <sheetName val="фев 2026"/>
      <sheetName val="март 20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9">
          <cell r="F9">
            <v>17927.454000000002</v>
          </cell>
        </row>
        <row r="10">
          <cell r="F10">
            <v>19356.120000000003</v>
          </cell>
        </row>
        <row r="11">
          <cell r="F11">
            <v>7327.6740000000009</v>
          </cell>
        </row>
        <row r="12">
          <cell r="F12">
            <v>368.68800000000005</v>
          </cell>
        </row>
        <row r="13">
          <cell r="F13">
            <v>20738.7</v>
          </cell>
        </row>
        <row r="27">
          <cell r="F27">
            <v>10599.78</v>
          </cell>
        </row>
        <row r="29">
          <cell r="F29">
            <v>76318.416000000012</v>
          </cell>
        </row>
        <row r="35">
          <cell r="F35">
            <v>52138</v>
          </cell>
        </row>
      </sheetData>
      <sheetData sheetId="117">
        <row r="9">
          <cell r="F9">
            <v>17927.454000000002</v>
          </cell>
        </row>
        <row r="10">
          <cell r="F10">
            <v>19356.120000000003</v>
          </cell>
        </row>
        <row r="11">
          <cell r="F11">
            <v>7327.6740000000009</v>
          </cell>
        </row>
        <row r="12">
          <cell r="F12">
            <v>368.68800000000005</v>
          </cell>
        </row>
        <row r="13">
          <cell r="F13">
            <v>20738.7</v>
          </cell>
        </row>
        <row r="28">
          <cell r="F28">
            <v>10599.78</v>
          </cell>
        </row>
        <row r="31">
          <cell r="F31">
            <v>76318.416000000012</v>
          </cell>
        </row>
        <row r="37">
          <cell r="F37">
            <v>770</v>
          </cell>
        </row>
      </sheetData>
      <sheetData sheetId="118">
        <row r="9">
          <cell r="F9">
            <v>17927.454000000002</v>
          </cell>
        </row>
        <row r="10">
          <cell r="F10">
            <v>19356.120000000003</v>
          </cell>
        </row>
        <row r="11">
          <cell r="F11">
            <v>7327.6740000000009</v>
          </cell>
        </row>
        <row r="12">
          <cell r="F12">
            <v>368.68800000000005</v>
          </cell>
        </row>
        <row r="13">
          <cell r="F13">
            <v>20738.7</v>
          </cell>
        </row>
        <row r="23">
          <cell r="F23">
            <v>10599.78</v>
          </cell>
        </row>
        <row r="26">
          <cell r="F26">
            <v>76318.416000000012</v>
          </cell>
        </row>
        <row r="32">
          <cell r="F32">
            <v>6876</v>
          </cell>
        </row>
      </sheetData>
      <sheetData sheetId="119">
        <row r="9">
          <cell r="F9">
            <v>17927.454000000002</v>
          </cell>
        </row>
        <row r="10">
          <cell r="F10">
            <v>19356.120000000003</v>
          </cell>
        </row>
        <row r="11">
          <cell r="F11">
            <v>7327.6740000000009</v>
          </cell>
        </row>
        <row r="12">
          <cell r="F12">
            <v>368.68800000000005</v>
          </cell>
        </row>
        <row r="13">
          <cell r="F13">
            <v>20738.7</v>
          </cell>
        </row>
        <row r="28">
          <cell r="F28">
            <v>10599.78</v>
          </cell>
        </row>
        <row r="31">
          <cell r="F31">
            <v>76318.416000000012</v>
          </cell>
        </row>
        <row r="35">
          <cell r="F35">
            <v>41881</v>
          </cell>
        </row>
      </sheetData>
      <sheetData sheetId="120">
        <row r="9">
          <cell r="F9">
            <v>17927.454000000002</v>
          </cell>
        </row>
        <row r="10">
          <cell r="F10">
            <v>19356.120000000003</v>
          </cell>
        </row>
        <row r="11">
          <cell r="F11">
            <v>7327.6740000000009</v>
          </cell>
        </row>
        <row r="12">
          <cell r="F12">
            <v>368.68800000000005</v>
          </cell>
        </row>
        <row r="13">
          <cell r="F13">
            <v>20738.7</v>
          </cell>
        </row>
        <row r="31">
          <cell r="F31">
            <v>10599.78</v>
          </cell>
        </row>
        <row r="34">
          <cell r="F34">
            <v>76318.416000000012</v>
          </cell>
        </row>
        <row r="40">
          <cell r="F40">
            <v>498555</v>
          </cell>
        </row>
      </sheetData>
      <sheetData sheetId="121">
        <row r="9">
          <cell r="F9">
            <v>17927.454000000002</v>
          </cell>
        </row>
        <row r="10">
          <cell r="F10">
            <v>19356.120000000003</v>
          </cell>
        </row>
        <row r="12">
          <cell r="F12">
            <v>7327.6740000000009</v>
          </cell>
        </row>
        <row r="13">
          <cell r="F13">
            <v>368.68800000000005</v>
          </cell>
        </row>
        <row r="14">
          <cell r="F14">
            <v>20738.7</v>
          </cell>
        </row>
        <row r="27">
          <cell r="F27">
            <v>10599.78</v>
          </cell>
        </row>
        <row r="32">
          <cell r="F32">
            <v>81318.416000000012</v>
          </cell>
        </row>
        <row r="37">
          <cell r="F37">
            <v>7033</v>
          </cell>
        </row>
      </sheetData>
      <sheetData sheetId="122">
        <row r="9">
          <cell r="F9">
            <v>17927.454000000002</v>
          </cell>
        </row>
        <row r="10">
          <cell r="F10">
            <v>19356.120000000003</v>
          </cell>
        </row>
        <row r="12">
          <cell r="F12">
            <v>7327.6740000000009</v>
          </cell>
        </row>
        <row r="13">
          <cell r="F13">
            <v>368.68800000000005</v>
          </cell>
        </row>
        <row r="14">
          <cell r="F14">
            <v>20738.7</v>
          </cell>
        </row>
        <row r="26">
          <cell r="F26">
            <v>10599.78</v>
          </cell>
        </row>
        <row r="28">
          <cell r="F28">
            <v>76318.416000000012</v>
          </cell>
        </row>
        <row r="33">
          <cell r="F33">
            <v>24977</v>
          </cell>
        </row>
      </sheetData>
      <sheetData sheetId="123">
        <row r="9">
          <cell r="F9">
            <v>17927.454000000002</v>
          </cell>
        </row>
        <row r="10">
          <cell r="F10">
            <v>19356.120000000003</v>
          </cell>
        </row>
        <row r="11">
          <cell r="F11">
            <v>7327.6740000000009</v>
          </cell>
        </row>
        <row r="12">
          <cell r="F12">
            <v>368.68800000000005</v>
          </cell>
        </row>
        <row r="13">
          <cell r="F13">
            <v>20738.7</v>
          </cell>
        </row>
        <row r="26">
          <cell r="F26">
            <v>10599.78</v>
          </cell>
        </row>
        <row r="28">
          <cell r="F28">
            <v>76318.416000000012</v>
          </cell>
        </row>
        <row r="33">
          <cell r="F33">
            <v>17212</v>
          </cell>
        </row>
      </sheetData>
      <sheetData sheetId="124">
        <row r="8">
          <cell r="F8">
            <v>17927.454000000002</v>
          </cell>
        </row>
        <row r="9">
          <cell r="F9">
            <v>19356.120000000003</v>
          </cell>
        </row>
        <row r="11">
          <cell r="F11">
            <v>7327.6740000000009</v>
          </cell>
        </row>
        <row r="12">
          <cell r="F12">
            <v>368.68800000000005</v>
          </cell>
        </row>
        <row r="13">
          <cell r="F13">
            <v>20738.7</v>
          </cell>
        </row>
        <row r="31">
          <cell r="F31">
            <v>10599.78</v>
          </cell>
        </row>
        <row r="33">
          <cell r="F33">
            <v>76318.416000000012</v>
          </cell>
        </row>
        <row r="39">
          <cell r="F39">
            <v>4393</v>
          </cell>
        </row>
      </sheetData>
      <sheetData sheetId="125">
        <row r="9">
          <cell r="F9">
            <v>17927.454000000002</v>
          </cell>
        </row>
        <row r="10">
          <cell r="F10">
            <v>19356.120000000003</v>
          </cell>
        </row>
        <row r="11">
          <cell r="F11">
            <v>7327.6740000000009</v>
          </cell>
        </row>
        <row r="12">
          <cell r="F12">
            <v>368.68800000000005</v>
          </cell>
        </row>
        <row r="13">
          <cell r="F13">
            <v>20738.7</v>
          </cell>
        </row>
        <row r="36">
          <cell r="F36">
            <v>10599.78</v>
          </cell>
        </row>
        <row r="41">
          <cell r="F41">
            <v>76318.416000000012</v>
          </cell>
        </row>
        <row r="49">
          <cell r="F49">
            <v>157267</v>
          </cell>
        </row>
      </sheetData>
      <sheetData sheetId="126">
        <row r="9">
          <cell r="F9">
            <v>17927.454000000002</v>
          </cell>
        </row>
        <row r="10">
          <cell r="F10">
            <v>19356.120000000003</v>
          </cell>
        </row>
        <row r="11">
          <cell r="F11">
            <v>7327.6740000000009</v>
          </cell>
        </row>
        <row r="12">
          <cell r="F12">
            <v>368.68800000000005</v>
          </cell>
        </row>
        <row r="13">
          <cell r="F13">
            <v>20738.7</v>
          </cell>
        </row>
        <row r="26">
          <cell r="F26">
            <v>10599.78</v>
          </cell>
        </row>
        <row r="32">
          <cell r="F32">
            <v>76318.416000000012</v>
          </cell>
        </row>
        <row r="39">
          <cell r="F39">
            <v>130096</v>
          </cell>
        </row>
      </sheetData>
      <sheetData sheetId="127">
        <row r="9">
          <cell r="F9">
            <v>19724.808000000001</v>
          </cell>
        </row>
        <row r="10">
          <cell r="F10">
            <v>7189.4160000000011</v>
          </cell>
        </row>
        <row r="11">
          <cell r="F11">
            <v>21291.732000000004</v>
          </cell>
        </row>
        <row r="12">
          <cell r="F12">
            <v>7742.4480000000003</v>
          </cell>
        </row>
        <row r="13">
          <cell r="F13">
            <v>8065.0500000000011</v>
          </cell>
        </row>
        <row r="14">
          <cell r="F14">
            <v>2949.5040000000004</v>
          </cell>
        </row>
        <row r="15">
          <cell r="F15">
            <v>414.774</v>
          </cell>
        </row>
        <row r="16">
          <cell r="F16">
            <v>184.34400000000002</v>
          </cell>
        </row>
        <row r="17">
          <cell r="F17">
            <v>20913.98</v>
          </cell>
        </row>
        <row r="32">
          <cell r="F32">
            <v>13733.628000000001</v>
          </cell>
        </row>
        <row r="33">
          <cell r="F33">
            <v>12535.392000000002</v>
          </cell>
        </row>
        <row r="35">
          <cell r="F35">
            <v>114745.07600000002</v>
          </cell>
        </row>
        <row r="42">
          <cell r="F42">
            <v>15800</v>
          </cell>
        </row>
      </sheetData>
      <sheetData sheetId="128"/>
      <sheetData sheetId="129"/>
      <sheetData sheetId="130"/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5"/>
  <sheetViews>
    <sheetView tabSelected="1" workbookViewId="0">
      <selection activeCell="C4" sqref="C4:D4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10.5546875" hidden="1" customWidth="1"/>
    <col min="12" max="13" width="9.5546875" hidden="1" customWidth="1"/>
    <col min="14" max="15" width="0" hidden="1" customWidth="1"/>
  </cols>
  <sheetData>
    <row r="1" spans="1:16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6" ht="30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16" x14ac:dyDescent="0.3">
      <c r="A3" s="3" t="s">
        <v>2</v>
      </c>
      <c r="B3" s="3"/>
      <c r="C3" s="3"/>
      <c r="D3" s="3"/>
      <c r="E3" s="3"/>
      <c r="F3" s="3"/>
    </row>
    <row r="4" spans="1:16" ht="110.4" x14ac:dyDescent="0.3">
      <c r="A4" s="4" t="s">
        <v>3</v>
      </c>
      <c r="B4" s="4" t="s">
        <v>4</v>
      </c>
      <c r="C4" s="5" t="s">
        <v>5</v>
      </c>
      <c r="D4" s="6"/>
      <c r="E4" s="4" t="s">
        <v>6</v>
      </c>
      <c r="F4" s="4" t="s">
        <v>7</v>
      </c>
    </row>
    <row r="5" spans="1:16" x14ac:dyDescent="0.3">
      <c r="A5" s="7" t="s">
        <v>8</v>
      </c>
      <c r="B5" s="8"/>
      <c r="C5" s="8"/>
      <c r="D5" s="8"/>
      <c r="E5" s="8"/>
      <c r="F5" s="9"/>
    </row>
    <row r="6" spans="1:16" ht="87.75" customHeight="1" x14ac:dyDescent="0.3">
      <c r="A6" s="10" t="s">
        <v>9</v>
      </c>
      <c r="B6" s="11" t="s">
        <v>10</v>
      </c>
      <c r="C6" s="12" t="s">
        <v>11</v>
      </c>
      <c r="D6" s="13"/>
      <c r="E6" s="14" t="s">
        <v>12</v>
      </c>
      <c r="F6" s="14">
        <f>'[1]янв 2025'!F9+'[1]февр 2025'!F9+'[1]март 2025'!F9+'[1]апр 2025'!F9+'[1]май 2025'!F9+'[1]июнь 2025'!F9+'[1]июль 2025'!F9+'[1]авг 2025'!F9+'[1]сент 2025'!F8+'[1]окт 2025'!F9+'[1]нояб 2025'!F9+'[1]дек 2025'!F9+'[1]дек 2025'!F10</f>
        <v>224116.21799999999</v>
      </c>
      <c r="L6">
        <v>3.89</v>
      </c>
      <c r="N6" t="s">
        <v>13</v>
      </c>
    </row>
    <row r="7" spans="1:16" ht="93" customHeight="1" x14ac:dyDescent="0.3">
      <c r="A7" s="10" t="s">
        <v>14</v>
      </c>
      <c r="B7" s="15" t="s">
        <v>15</v>
      </c>
      <c r="C7" s="12" t="s">
        <v>11</v>
      </c>
      <c r="D7" s="13"/>
      <c r="E7" s="16" t="s">
        <v>16</v>
      </c>
      <c r="F7" s="16">
        <f>'[1]янв 2025'!F10+'[1]февр 2025'!F10+'[1]март 2025'!F10+'[1]апр 2025'!F10+'[1]май 2025'!F10+'[1]июнь 2025'!F10+'[1]июль 2025'!F10+'[1]авг 2025'!F10+'[1]сент 2025'!F9+'[1]окт 2025'!F10+'[1]нояб 2025'!F10+'[1]дек 2025'!F11+'[1]дек 2025'!F12</f>
        <v>241951.49999999997</v>
      </c>
      <c r="L7">
        <v>4.2</v>
      </c>
    </row>
    <row r="8" spans="1:16" ht="15.75" customHeight="1" x14ac:dyDescent="0.3">
      <c r="A8" s="17" t="s">
        <v>17</v>
      </c>
      <c r="B8" s="17"/>
      <c r="C8" s="17"/>
      <c r="D8" s="18"/>
      <c r="E8" s="19"/>
      <c r="F8" s="19"/>
    </row>
    <row r="9" spans="1:16" ht="25.5" customHeight="1" x14ac:dyDescent="0.3">
      <c r="A9" s="20" t="s">
        <v>18</v>
      </c>
      <c r="B9" s="20"/>
      <c r="C9" s="20"/>
      <c r="D9" s="21"/>
      <c r="E9" s="19"/>
      <c r="F9" s="19"/>
    </row>
    <row r="10" spans="1:16" ht="26.25" customHeight="1" x14ac:dyDescent="0.3">
      <c r="A10" s="20" t="s">
        <v>19</v>
      </c>
      <c r="B10" s="20"/>
      <c r="C10" s="20"/>
      <c r="D10" s="21"/>
      <c r="E10" s="19"/>
      <c r="F10" s="19"/>
    </row>
    <row r="11" spans="1:16" ht="24.75" customHeight="1" x14ac:dyDescent="0.3">
      <c r="A11" s="20" t="s">
        <v>20</v>
      </c>
      <c r="B11" s="20"/>
      <c r="C11" s="20"/>
      <c r="D11" s="21"/>
      <c r="E11" s="22"/>
      <c r="F11" s="22"/>
    </row>
    <row r="12" spans="1:16" ht="88.5" customHeight="1" x14ac:dyDescent="0.3">
      <c r="A12" s="10" t="s">
        <v>21</v>
      </c>
      <c r="B12" s="15" t="s">
        <v>15</v>
      </c>
      <c r="C12" s="12" t="s">
        <v>22</v>
      </c>
      <c r="D12" s="13"/>
      <c r="E12" s="14" t="s">
        <v>23</v>
      </c>
      <c r="F12" s="23">
        <f>'[1]янв 2025'!F11+'[1]февр 2025'!F11+'[1]март 2025'!F11+'[1]апр 2025'!F11+'[1]май 2025'!F11+'[1]июнь 2025'!F12+'[1]июль 2025'!F12+'[1]авг 2025'!F11+'[1]сент 2025'!F11+'[1]окт 2025'!F11+'[1]нояб 2025'!F11+'[1]дек 2025'!F13+'[1]дек 2025'!F14</f>
        <v>91618.968000000008</v>
      </c>
      <c r="L12">
        <v>1.59</v>
      </c>
    </row>
    <row r="13" spans="1:16" ht="96" customHeight="1" x14ac:dyDescent="0.3">
      <c r="A13" s="10" t="s">
        <v>24</v>
      </c>
      <c r="B13" s="11" t="s">
        <v>25</v>
      </c>
      <c r="C13" s="12" t="s">
        <v>11</v>
      </c>
      <c r="D13" s="13"/>
      <c r="E13" s="14" t="s">
        <v>26</v>
      </c>
      <c r="F13" s="24">
        <f>'[1]янв 2025'!F12+'[1]февр 2025'!F12+'[1]март 2025'!F12+'[1]апр 2025'!F12+'[1]май 2025'!F12+'[1]июнь 2025'!F13+'[1]июль 2025'!F13+'[1]авг 2025'!F12+'[1]сент 2025'!F12+'[1]окт 2025'!F12+'[1]нояб 2025'!F12+'[1]дек 2025'!F15+'[1]дек 2025'!F16</f>
        <v>4654.6860000000006</v>
      </c>
      <c r="L13">
        <v>0.08</v>
      </c>
      <c r="N13" t="s">
        <v>27</v>
      </c>
      <c r="P13" t="s">
        <v>28</v>
      </c>
    </row>
    <row r="14" spans="1:16" ht="148.5" customHeight="1" x14ac:dyDescent="0.3">
      <c r="A14" s="25" t="s">
        <v>29</v>
      </c>
      <c r="B14" s="11" t="s">
        <v>30</v>
      </c>
      <c r="C14" s="12" t="s">
        <v>11</v>
      </c>
      <c r="D14" s="26"/>
      <c r="E14" s="27">
        <v>4.5</v>
      </c>
      <c r="F14" s="27">
        <f>'[1]янв 2025'!F13+'[1]февр 2025'!F13+'[1]март 2025'!F13+'[1]апр 2025'!F13+'[1]май 2025'!F13+'[1]июнь 2025'!F14+'[1]июль 2025'!F14+'[1]авг 2025'!F13+'[1]сент 2025'!F13+'[1]окт 2025'!F13+'[1]нояб 2025'!F13+'[1]дек 2025'!F17-0.01</f>
        <v>249039.67000000004</v>
      </c>
    </row>
    <row r="15" spans="1:16" x14ac:dyDescent="0.3">
      <c r="A15" s="28" t="s">
        <v>17</v>
      </c>
      <c r="B15" s="28"/>
      <c r="C15" s="28"/>
      <c r="D15" s="28"/>
      <c r="E15" s="29"/>
      <c r="F15" s="29"/>
    </row>
    <row r="16" spans="1:16" ht="40.5" customHeight="1" x14ac:dyDescent="0.3">
      <c r="A16" s="30" t="s">
        <v>31</v>
      </c>
      <c r="B16" s="31"/>
      <c r="C16" s="31"/>
      <c r="D16" s="32"/>
      <c r="E16" s="29"/>
      <c r="F16" s="29"/>
    </row>
    <row r="17" spans="1:6" x14ac:dyDescent="0.3">
      <c r="A17" s="33" t="s">
        <v>32</v>
      </c>
      <c r="B17" s="34"/>
      <c r="C17" s="34"/>
      <c r="D17" s="35"/>
      <c r="E17" s="29"/>
      <c r="F17" s="29"/>
    </row>
    <row r="18" spans="1:6" ht="28.5" customHeight="1" x14ac:dyDescent="0.3">
      <c r="A18" s="36" t="s">
        <v>33</v>
      </c>
      <c r="B18" s="36"/>
      <c r="C18" s="36"/>
      <c r="D18" s="36"/>
      <c r="E18" s="29"/>
      <c r="F18" s="29"/>
    </row>
    <row r="19" spans="1:6" ht="42" customHeight="1" x14ac:dyDescent="0.3">
      <c r="A19" s="36" t="s">
        <v>34</v>
      </c>
      <c r="B19" s="36"/>
      <c r="C19" s="36"/>
      <c r="D19" s="36"/>
      <c r="E19" s="29"/>
      <c r="F19" s="29"/>
    </row>
    <row r="20" spans="1:6" ht="39" customHeight="1" x14ac:dyDescent="0.3">
      <c r="A20" s="36" t="s">
        <v>35</v>
      </c>
      <c r="B20" s="36"/>
      <c r="C20" s="36"/>
      <c r="D20" s="36"/>
      <c r="E20" s="29"/>
      <c r="F20" s="29"/>
    </row>
    <row r="21" spans="1:6" ht="25.5" customHeight="1" x14ac:dyDescent="0.3">
      <c r="A21" s="36" t="s">
        <v>36</v>
      </c>
      <c r="B21" s="36"/>
      <c r="C21" s="36"/>
      <c r="D21" s="36"/>
      <c r="E21" s="29"/>
      <c r="F21" s="29"/>
    </row>
    <row r="22" spans="1:6" ht="39.75" customHeight="1" x14ac:dyDescent="0.3">
      <c r="A22" s="36" t="s">
        <v>37</v>
      </c>
      <c r="B22" s="36"/>
      <c r="C22" s="36"/>
      <c r="D22" s="36"/>
      <c r="E22" s="29"/>
      <c r="F22" s="29"/>
    </row>
    <row r="23" spans="1:6" ht="66.75" customHeight="1" x14ac:dyDescent="0.3">
      <c r="A23" s="36" t="s">
        <v>38</v>
      </c>
      <c r="B23" s="36"/>
      <c r="C23" s="36"/>
      <c r="D23" s="36"/>
      <c r="E23" s="29"/>
      <c r="F23" s="29"/>
    </row>
    <row r="24" spans="1:6" ht="49.5" customHeight="1" x14ac:dyDescent="0.3">
      <c r="A24" s="36" t="s">
        <v>39</v>
      </c>
      <c r="B24" s="36"/>
      <c r="C24" s="36"/>
      <c r="D24" s="36"/>
      <c r="E24" s="29"/>
      <c r="F24" s="29"/>
    </row>
    <row r="25" spans="1:6" ht="52.5" customHeight="1" x14ac:dyDescent="0.3">
      <c r="A25" s="36" t="s">
        <v>40</v>
      </c>
      <c r="B25" s="36"/>
      <c r="C25" s="36"/>
      <c r="D25" s="36"/>
      <c r="E25" s="29"/>
      <c r="F25" s="29"/>
    </row>
    <row r="26" spans="1:6" ht="27" customHeight="1" x14ac:dyDescent="0.3">
      <c r="A26" s="36" t="s">
        <v>41</v>
      </c>
      <c r="B26" s="36"/>
      <c r="C26" s="36"/>
      <c r="D26" s="36"/>
      <c r="E26" s="29"/>
      <c r="F26" s="29"/>
    </row>
    <row r="27" spans="1:6" x14ac:dyDescent="0.3">
      <c r="A27" s="30" t="s">
        <v>42</v>
      </c>
      <c r="B27" s="20"/>
      <c r="C27" s="20"/>
      <c r="D27" s="21"/>
      <c r="E27" s="29"/>
      <c r="F27" s="29"/>
    </row>
    <row r="28" spans="1:6" ht="27" customHeight="1" x14ac:dyDescent="0.3">
      <c r="A28" s="30" t="s">
        <v>43</v>
      </c>
      <c r="B28" s="20"/>
      <c r="C28" s="20"/>
      <c r="D28" s="21"/>
      <c r="E28" s="29"/>
      <c r="F28" s="29"/>
    </row>
    <row r="29" spans="1:6" ht="26.25" customHeight="1" x14ac:dyDescent="0.3">
      <c r="A29" s="36" t="s">
        <v>44</v>
      </c>
      <c r="B29" s="36"/>
      <c r="C29" s="36"/>
      <c r="D29" s="36"/>
      <c r="E29" s="29"/>
      <c r="F29" s="29"/>
    </row>
    <row r="30" spans="1:6" ht="26.25" customHeight="1" x14ac:dyDescent="0.3">
      <c r="A30" s="36" t="s">
        <v>45</v>
      </c>
      <c r="B30" s="36"/>
      <c r="C30" s="36"/>
      <c r="D30" s="36"/>
      <c r="E30" s="29"/>
      <c r="F30" s="29"/>
    </row>
    <row r="31" spans="1:6" ht="51" customHeight="1" x14ac:dyDescent="0.3">
      <c r="A31" s="20" t="s">
        <v>46</v>
      </c>
      <c r="B31" s="20"/>
      <c r="C31" s="20"/>
      <c r="D31" s="21"/>
      <c r="E31" s="29"/>
      <c r="F31" s="29"/>
    </row>
    <row r="32" spans="1:6" ht="24" customHeight="1" x14ac:dyDescent="0.3">
      <c r="A32" s="36" t="s">
        <v>47</v>
      </c>
      <c r="B32" s="36"/>
      <c r="C32" s="36"/>
      <c r="D32" s="36"/>
      <c r="E32" s="29"/>
      <c r="F32" s="29"/>
    </row>
    <row r="33" spans="1:6" ht="27" customHeight="1" x14ac:dyDescent="0.3">
      <c r="A33" s="36" t="s">
        <v>48</v>
      </c>
      <c r="B33" s="36"/>
      <c r="C33" s="36"/>
      <c r="D33" s="36"/>
      <c r="E33" s="29"/>
      <c r="F33" s="29"/>
    </row>
    <row r="34" spans="1:6" ht="27" customHeight="1" x14ac:dyDescent="0.3">
      <c r="A34" s="30" t="s">
        <v>49</v>
      </c>
      <c r="B34" s="20"/>
      <c r="C34" s="20"/>
      <c r="D34" s="21"/>
      <c r="E34" s="29"/>
      <c r="F34" s="29"/>
    </row>
    <row r="35" spans="1:6" ht="51.75" customHeight="1" x14ac:dyDescent="0.3">
      <c r="A35" s="30" t="s">
        <v>50</v>
      </c>
      <c r="B35" s="20"/>
      <c r="C35" s="20"/>
      <c r="D35" s="21"/>
      <c r="E35" s="29"/>
      <c r="F35" s="29"/>
    </row>
    <row r="36" spans="1:6" ht="25.5" customHeight="1" x14ac:dyDescent="0.3">
      <c r="A36" s="30" t="s">
        <v>51</v>
      </c>
      <c r="B36" s="20"/>
      <c r="C36" s="20"/>
      <c r="D36" s="21"/>
      <c r="E36" s="29"/>
      <c r="F36" s="29"/>
    </row>
    <row r="37" spans="1:6" ht="27" customHeight="1" x14ac:dyDescent="0.3">
      <c r="A37" s="20" t="s">
        <v>52</v>
      </c>
      <c r="B37" s="20"/>
      <c r="C37" s="20"/>
      <c r="D37" s="21"/>
      <c r="E37" s="29"/>
      <c r="F37" s="29"/>
    </row>
    <row r="38" spans="1:6" ht="28.5" customHeight="1" x14ac:dyDescent="0.3">
      <c r="A38" s="20" t="s">
        <v>53</v>
      </c>
      <c r="B38" s="20"/>
      <c r="C38" s="20"/>
      <c r="D38" s="21"/>
      <c r="E38" s="29"/>
      <c r="F38" s="29"/>
    </row>
    <row r="39" spans="1:6" ht="24.75" customHeight="1" x14ac:dyDescent="0.3">
      <c r="A39" s="30" t="s">
        <v>54</v>
      </c>
      <c r="B39" s="20"/>
      <c r="C39" s="20"/>
      <c r="D39" s="21"/>
      <c r="E39" s="29"/>
      <c r="F39" s="29"/>
    </row>
    <row r="40" spans="1:6" ht="25.5" customHeight="1" x14ac:dyDescent="0.3">
      <c r="A40" s="20" t="s">
        <v>55</v>
      </c>
      <c r="B40" s="20"/>
      <c r="C40" s="20"/>
      <c r="D40" s="21"/>
      <c r="E40" s="29"/>
      <c r="F40" s="29"/>
    </row>
    <row r="41" spans="1:6" ht="28.5" customHeight="1" x14ac:dyDescent="0.3">
      <c r="A41" s="30" t="s">
        <v>56</v>
      </c>
      <c r="B41" s="20"/>
      <c r="C41" s="20"/>
      <c r="D41" s="21"/>
      <c r="E41" s="29"/>
      <c r="F41" s="29"/>
    </row>
    <row r="42" spans="1:6" ht="27" customHeight="1" x14ac:dyDescent="0.3">
      <c r="A42" s="30" t="s">
        <v>57</v>
      </c>
      <c r="B42" s="20"/>
      <c r="C42" s="20"/>
      <c r="D42" s="21"/>
      <c r="E42" s="29"/>
      <c r="F42" s="29"/>
    </row>
    <row r="43" spans="1:6" ht="15" customHeight="1" x14ac:dyDescent="0.3">
      <c r="A43" s="36" t="s">
        <v>58</v>
      </c>
      <c r="B43" s="36"/>
      <c r="C43" s="36"/>
      <c r="D43" s="36"/>
      <c r="E43" s="29"/>
      <c r="F43" s="29"/>
    </row>
    <row r="44" spans="1:6" ht="15" customHeight="1" x14ac:dyDescent="0.3">
      <c r="A44" s="30" t="s">
        <v>59</v>
      </c>
      <c r="B44" s="20"/>
      <c r="C44" s="20"/>
      <c r="D44" s="21"/>
      <c r="E44" s="29"/>
      <c r="F44" s="29"/>
    </row>
    <row r="45" spans="1:6" ht="16.5" customHeight="1" x14ac:dyDescent="0.3">
      <c r="A45" s="30" t="s">
        <v>60</v>
      </c>
      <c r="B45" s="20"/>
      <c r="C45" s="20"/>
      <c r="D45" s="21"/>
      <c r="E45" s="29"/>
      <c r="F45" s="29"/>
    </row>
    <row r="46" spans="1:6" ht="26.25" customHeight="1" x14ac:dyDescent="0.3">
      <c r="A46" s="20" t="s">
        <v>61</v>
      </c>
      <c r="B46" s="20"/>
      <c r="C46" s="20"/>
      <c r="D46" s="21"/>
      <c r="E46" s="29"/>
      <c r="F46" s="29"/>
    </row>
    <row r="47" spans="1:6" ht="15" customHeight="1" x14ac:dyDescent="0.3">
      <c r="A47" s="30" t="s">
        <v>62</v>
      </c>
      <c r="B47" s="20"/>
      <c r="C47" s="20"/>
      <c r="D47" s="21"/>
      <c r="E47" s="29"/>
      <c r="F47" s="29"/>
    </row>
    <row r="48" spans="1:6" ht="15" customHeight="1" x14ac:dyDescent="0.3">
      <c r="A48" s="20" t="s">
        <v>63</v>
      </c>
      <c r="B48" s="20"/>
      <c r="C48" s="20"/>
      <c r="D48" s="21"/>
      <c r="E48" s="29"/>
      <c r="F48" s="29"/>
    </row>
    <row r="49" spans="1:6" ht="15" customHeight="1" x14ac:dyDescent="0.3">
      <c r="A49" s="30" t="s">
        <v>64</v>
      </c>
      <c r="B49" s="20"/>
      <c r="C49" s="20"/>
      <c r="D49" s="21"/>
      <c r="E49" s="29"/>
      <c r="F49" s="29"/>
    </row>
    <row r="50" spans="1:6" ht="15" customHeight="1" x14ac:dyDescent="0.3">
      <c r="A50" s="30" t="s">
        <v>65</v>
      </c>
      <c r="B50" s="20"/>
      <c r="C50" s="20"/>
      <c r="D50" s="21"/>
      <c r="E50" s="29"/>
      <c r="F50" s="29"/>
    </row>
    <row r="51" spans="1:6" ht="27.75" customHeight="1" x14ac:dyDescent="0.3">
      <c r="A51" s="30" t="s">
        <v>66</v>
      </c>
      <c r="B51" s="20"/>
      <c r="C51" s="20"/>
      <c r="D51" s="21"/>
      <c r="E51" s="29"/>
      <c r="F51" s="29"/>
    </row>
    <row r="52" spans="1:6" ht="27" customHeight="1" x14ac:dyDescent="0.3">
      <c r="A52" s="30" t="s">
        <v>67</v>
      </c>
      <c r="B52" s="20"/>
      <c r="C52" s="20"/>
      <c r="D52" s="21"/>
      <c r="E52" s="29"/>
      <c r="F52" s="29"/>
    </row>
    <row r="53" spans="1:6" ht="15" customHeight="1" x14ac:dyDescent="0.3">
      <c r="A53" s="30" t="s">
        <v>68</v>
      </c>
      <c r="B53" s="20"/>
      <c r="C53" s="20"/>
      <c r="D53" s="21"/>
      <c r="E53" s="29"/>
      <c r="F53" s="29"/>
    </row>
    <row r="54" spans="1:6" ht="16.5" customHeight="1" x14ac:dyDescent="0.3">
      <c r="A54" s="30" t="s">
        <v>69</v>
      </c>
      <c r="B54" s="20"/>
      <c r="C54" s="20"/>
      <c r="D54" s="21"/>
      <c r="E54" s="29"/>
      <c r="F54" s="29"/>
    </row>
    <row r="55" spans="1:6" ht="28.5" customHeight="1" x14ac:dyDescent="0.3">
      <c r="A55" s="30" t="s">
        <v>70</v>
      </c>
      <c r="B55" s="20"/>
      <c r="C55" s="20"/>
      <c r="D55" s="21"/>
      <c r="E55" s="29"/>
      <c r="F55" s="29"/>
    </row>
    <row r="56" spans="1:6" ht="15.75" customHeight="1" x14ac:dyDescent="0.3">
      <c r="A56" s="30" t="s">
        <v>71</v>
      </c>
      <c r="B56" s="20"/>
      <c r="C56" s="20"/>
      <c r="D56" s="21"/>
      <c r="E56" s="29"/>
      <c r="F56" s="29"/>
    </row>
    <row r="57" spans="1:6" ht="15.75" customHeight="1" x14ac:dyDescent="0.3">
      <c r="A57" s="30" t="s">
        <v>72</v>
      </c>
      <c r="B57" s="20"/>
      <c r="C57" s="20"/>
      <c r="D57" s="21"/>
      <c r="E57" s="29"/>
      <c r="F57" s="29"/>
    </row>
    <row r="58" spans="1:6" ht="26.25" customHeight="1" x14ac:dyDescent="0.3">
      <c r="A58" s="30" t="s">
        <v>73</v>
      </c>
      <c r="B58" s="20"/>
      <c r="C58" s="20"/>
      <c r="D58" s="21"/>
      <c r="E58" s="29"/>
      <c r="F58" s="29"/>
    </row>
    <row r="59" spans="1:6" ht="26.25" customHeight="1" x14ac:dyDescent="0.3">
      <c r="A59" s="30" t="s">
        <v>74</v>
      </c>
      <c r="B59" s="20"/>
      <c r="C59" s="20"/>
      <c r="D59" s="21"/>
      <c r="E59" s="29"/>
      <c r="F59" s="29"/>
    </row>
    <row r="60" spans="1:6" ht="26.25" customHeight="1" x14ac:dyDescent="0.3">
      <c r="A60" s="30" t="s">
        <v>75</v>
      </c>
      <c r="B60" s="20"/>
      <c r="C60" s="20"/>
      <c r="D60" s="21"/>
      <c r="E60" s="29"/>
      <c r="F60" s="29"/>
    </row>
    <row r="61" spans="1:6" ht="17.25" customHeight="1" x14ac:dyDescent="0.3">
      <c r="A61" s="30" t="s">
        <v>76</v>
      </c>
      <c r="B61" s="20"/>
      <c r="C61" s="20"/>
      <c r="D61" s="21"/>
      <c r="E61" s="29"/>
      <c r="F61" s="29"/>
    </row>
    <row r="62" spans="1:6" ht="25.5" customHeight="1" x14ac:dyDescent="0.3">
      <c r="A62" s="20" t="s">
        <v>77</v>
      </c>
      <c r="B62" s="20"/>
      <c r="C62" s="20"/>
      <c r="D62" s="21"/>
      <c r="E62" s="29"/>
      <c r="F62" s="29"/>
    </row>
    <row r="63" spans="1:6" ht="19.5" customHeight="1" x14ac:dyDescent="0.3">
      <c r="A63" s="30" t="s">
        <v>78</v>
      </c>
      <c r="B63" s="20"/>
      <c r="C63" s="20"/>
      <c r="D63" s="21"/>
      <c r="E63" s="29"/>
      <c r="F63" s="29"/>
    </row>
    <row r="64" spans="1:6" ht="25.5" customHeight="1" x14ac:dyDescent="0.3">
      <c r="A64" s="30" t="s">
        <v>79</v>
      </c>
      <c r="B64" s="20"/>
      <c r="C64" s="20"/>
      <c r="D64" s="21"/>
      <c r="E64" s="29"/>
      <c r="F64" s="29"/>
    </row>
    <row r="65" spans="1:6" ht="25.5" customHeight="1" x14ac:dyDescent="0.3">
      <c r="A65" s="30" t="s">
        <v>80</v>
      </c>
      <c r="B65" s="20"/>
      <c r="C65" s="20"/>
      <c r="D65" s="21"/>
      <c r="E65" s="29"/>
      <c r="F65" s="29"/>
    </row>
    <row r="66" spans="1:6" ht="15" customHeight="1" x14ac:dyDescent="0.3">
      <c r="A66" s="30" t="s">
        <v>81</v>
      </c>
      <c r="B66" s="20"/>
      <c r="C66" s="20"/>
      <c r="D66" s="21"/>
      <c r="E66" s="29"/>
      <c r="F66" s="29"/>
    </row>
    <row r="67" spans="1:6" ht="27" customHeight="1" x14ac:dyDescent="0.3">
      <c r="A67" s="30" t="s">
        <v>82</v>
      </c>
      <c r="B67" s="20"/>
      <c r="C67" s="20"/>
      <c r="D67" s="21"/>
      <c r="E67" s="29"/>
      <c r="F67" s="29"/>
    </row>
    <row r="68" spans="1:6" x14ac:dyDescent="0.3">
      <c r="A68" s="30" t="s">
        <v>83</v>
      </c>
      <c r="B68" s="20"/>
      <c r="C68" s="20"/>
      <c r="D68" s="21"/>
      <c r="E68" s="29"/>
      <c r="F68" s="29"/>
    </row>
    <row r="69" spans="1:6" ht="26.25" customHeight="1" x14ac:dyDescent="0.3">
      <c r="A69" s="30" t="s">
        <v>84</v>
      </c>
      <c r="B69" s="20"/>
      <c r="C69" s="20"/>
      <c r="D69" s="21"/>
      <c r="E69" s="29"/>
      <c r="F69" s="29"/>
    </row>
    <row r="70" spans="1:6" ht="25.5" customHeight="1" x14ac:dyDescent="0.3">
      <c r="A70" s="30" t="s">
        <v>85</v>
      </c>
      <c r="B70" s="20"/>
      <c r="C70" s="20"/>
      <c r="D70" s="21"/>
      <c r="E70" s="29"/>
      <c r="F70" s="29"/>
    </row>
    <row r="71" spans="1:6" ht="27" customHeight="1" x14ac:dyDescent="0.3">
      <c r="A71" s="30" t="s">
        <v>86</v>
      </c>
      <c r="B71" s="20"/>
      <c r="C71" s="20"/>
      <c r="D71" s="21"/>
      <c r="E71" s="29"/>
      <c r="F71" s="29"/>
    </row>
    <row r="72" spans="1:6" ht="27.75" customHeight="1" x14ac:dyDescent="0.3">
      <c r="A72" s="30" t="s">
        <v>87</v>
      </c>
      <c r="B72" s="20"/>
      <c r="C72" s="20"/>
      <c r="D72" s="21"/>
      <c r="E72" s="29"/>
      <c r="F72" s="29"/>
    </row>
    <row r="73" spans="1:6" ht="16.5" customHeight="1" x14ac:dyDescent="0.3">
      <c r="A73" s="30" t="s">
        <v>88</v>
      </c>
      <c r="B73" s="20"/>
      <c r="C73" s="20"/>
      <c r="D73" s="21"/>
      <c r="E73" s="29"/>
      <c r="F73" s="29"/>
    </row>
    <row r="74" spans="1:6" ht="26.25" customHeight="1" x14ac:dyDescent="0.3">
      <c r="A74" s="30" t="s">
        <v>89</v>
      </c>
      <c r="B74" s="20"/>
      <c r="C74" s="20"/>
      <c r="D74" s="21"/>
      <c r="E74" s="29"/>
      <c r="F74" s="29"/>
    </row>
    <row r="75" spans="1:6" ht="27" customHeight="1" x14ac:dyDescent="0.3">
      <c r="A75" s="30" t="s">
        <v>90</v>
      </c>
      <c r="B75" s="20"/>
      <c r="C75" s="20"/>
      <c r="D75" s="21"/>
      <c r="E75" s="29"/>
      <c r="F75" s="29"/>
    </row>
    <row r="76" spans="1:6" ht="27.75" customHeight="1" x14ac:dyDescent="0.3">
      <c r="A76" s="30" t="s">
        <v>91</v>
      </c>
      <c r="B76" s="20"/>
      <c r="C76" s="20"/>
      <c r="D76" s="21"/>
      <c r="E76" s="29"/>
      <c r="F76" s="29"/>
    </row>
    <row r="77" spans="1:6" x14ac:dyDescent="0.3">
      <c r="A77" s="30" t="s">
        <v>92</v>
      </c>
      <c r="B77" s="20"/>
      <c r="C77" s="20"/>
      <c r="D77" s="21"/>
      <c r="E77" s="29"/>
      <c r="F77" s="29"/>
    </row>
    <row r="78" spans="1:6" ht="39" customHeight="1" x14ac:dyDescent="0.3">
      <c r="A78" s="30" t="s">
        <v>93</v>
      </c>
      <c r="B78" s="20"/>
      <c r="C78" s="20"/>
      <c r="D78" s="21"/>
      <c r="E78" s="29"/>
      <c r="F78" s="29"/>
    </row>
    <row r="79" spans="1:6" ht="25.5" customHeight="1" x14ac:dyDescent="0.3">
      <c r="A79" s="30" t="s">
        <v>94</v>
      </c>
      <c r="B79" s="20"/>
      <c r="C79" s="20"/>
      <c r="D79" s="21"/>
      <c r="E79" s="29"/>
      <c r="F79" s="29"/>
    </row>
    <row r="80" spans="1:6" ht="39.75" customHeight="1" x14ac:dyDescent="0.3">
      <c r="A80" s="30" t="s">
        <v>95</v>
      </c>
      <c r="B80" s="20"/>
      <c r="C80" s="20"/>
      <c r="D80" s="21"/>
      <c r="E80" s="29"/>
      <c r="F80" s="29"/>
    </row>
    <row r="81" spans="1:6" ht="27.75" customHeight="1" x14ac:dyDescent="0.3">
      <c r="A81" s="30" t="s">
        <v>96</v>
      </c>
      <c r="B81" s="20"/>
      <c r="C81" s="20"/>
      <c r="D81" s="21"/>
      <c r="E81" s="29"/>
      <c r="F81" s="29"/>
    </row>
    <row r="82" spans="1:6" ht="27" customHeight="1" x14ac:dyDescent="0.3">
      <c r="A82" s="20" t="s">
        <v>97</v>
      </c>
      <c r="B82" s="20"/>
      <c r="C82" s="20"/>
      <c r="D82" s="21"/>
      <c r="E82" s="37"/>
      <c r="F82" s="37"/>
    </row>
    <row r="83" spans="1:6" ht="85.5" customHeight="1" x14ac:dyDescent="0.3">
      <c r="A83" s="10" t="s">
        <v>98</v>
      </c>
      <c r="B83" s="11" t="s">
        <v>30</v>
      </c>
      <c r="C83" s="38" t="s">
        <v>11</v>
      </c>
      <c r="D83" s="38"/>
      <c r="E83" s="16" t="s">
        <v>99</v>
      </c>
      <c r="F83" s="27">
        <f>'[1]янв 2025'!F27+'[1]февр 2025'!F28+'[1]март 2025'!F23+'[1]апр 2025'!F28+'[1]май 2025'!F31+'[1]июнь 2025'!F27+'[1]июль 2025'!F26+'[1]авг 2025'!F26+'[1]сент 2025'!F31+'[1]окт 2025'!F36+'[1]нояб 2025'!F26+'[1]дек 2025'!F32+'[1]дек 2025'!F33</f>
        <v>142866.6</v>
      </c>
    </row>
    <row r="84" spans="1:6" x14ac:dyDescent="0.3">
      <c r="A84" s="39" t="s">
        <v>100</v>
      </c>
      <c r="B84" s="40"/>
      <c r="C84" s="40"/>
      <c r="D84" s="41"/>
      <c r="E84" s="19"/>
      <c r="F84" s="29"/>
    </row>
    <row r="85" spans="1:6" ht="39.75" customHeight="1" x14ac:dyDescent="0.3">
      <c r="A85" s="36" t="s">
        <v>101</v>
      </c>
      <c r="B85" s="36"/>
      <c r="C85" s="36"/>
      <c r="D85" s="36"/>
      <c r="E85" s="19"/>
      <c r="F85" s="29"/>
    </row>
    <row r="86" spans="1:6" ht="29.25" customHeight="1" x14ac:dyDescent="0.3">
      <c r="A86" s="20" t="s">
        <v>102</v>
      </c>
      <c r="B86" s="20"/>
      <c r="C86" s="20"/>
      <c r="D86" s="21"/>
      <c r="E86" s="19"/>
      <c r="F86" s="29"/>
    </row>
    <row r="87" spans="1:6" x14ac:dyDescent="0.3">
      <c r="A87" s="36" t="s">
        <v>103</v>
      </c>
      <c r="B87" s="36"/>
      <c r="C87" s="36"/>
      <c r="D87" s="36"/>
      <c r="E87" s="19"/>
      <c r="F87" s="29"/>
    </row>
    <row r="88" spans="1:6" x14ac:dyDescent="0.3">
      <c r="A88" s="36" t="s">
        <v>104</v>
      </c>
      <c r="B88" s="36"/>
      <c r="C88" s="36"/>
      <c r="D88" s="36"/>
      <c r="E88" s="19"/>
      <c r="F88" s="29"/>
    </row>
    <row r="89" spans="1:6" x14ac:dyDescent="0.3">
      <c r="A89" s="30" t="s">
        <v>105</v>
      </c>
      <c r="B89" s="20"/>
      <c r="C89" s="20"/>
      <c r="D89" s="21"/>
      <c r="E89" s="19"/>
      <c r="F89" s="29"/>
    </row>
    <row r="90" spans="1:6" ht="39.75" customHeight="1" x14ac:dyDescent="0.3">
      <c r="A90" s="20" t="s">
        <v>106</v>
      </c>
      <c r="B90" s="20"/>
      <c r="C90" s="20"/>
      <c r="D90" s="21"/>
      <c r="E90" s="19"/>
      <c r="F90" s="29"/>
    </row>
    <row r="91" spans="1:6" ht="26.25" customHeight="1" x14ac:dyDescent="0.3">
      <c r="A91" s="20" t="s">
        <v>107</v>
      </c>
      <c r="B91" s="20"/>
      <c r="C91" s="20"/>
      <c r="D91" s="21"/>
      <c r="E91" s="19"/>
      <c r="F91" s="29"/>
    </row>
    <row r="92" spans="1:6" ht="28.5" customHeight="1" x14ac:dyDescent="0.3">
      <c r="A92" s="20" t="s">
        <v>108</v>
      </c>
      <c r="B92" s="20"/>
      <c r="C92" s="20"/>
      <c r="D92" s="21"/>
      <c r="E92" s="19"/>
      <c r="F92" s="29"/>
    </row>
    <row r="93" spans="1:6" ht="14.25" customHeight="1" x14ac:dyDescent="0.3">
      <c r="A93" s="20" t="s">
        <v>109</v>
      </c>
      <c r="B93" s="20"/>
      <c r="C93" s="20"/>
      <c r="D93" s="21"/>
      <c r="E93" s="19"/>
      <c r="F93" s="29"/>
    </row>
    <row r="94" spans="1:6" ht="24.75" customHeight="1" x14ac:dyDescent="0.3">
      <c r="A94" s="20" t="s">
        <v>110</v>
      </c>
      <c r="B94" s="20"/>
      <c r="C94" s="20"/>
      <c r="D94" s="21"/>
      <c r="E94" s="19"/>
      <c r="F94" s="29"/>
    </row>
    <row r="95" spans="1:6" ht="24.75" customHeight="1" x14ac:dyDescent="0.3">
      <c r="A95" s="20" t="s">
        <v>111</v>
      </c>
      <c r="B95" s="20"/>
      <c r="C95" s="20"/>
      <c r="D95" s="21"/>
      <c r="E95" s="19"/>
      <c r="F95" s="29"/>
    </row>
    <row r="96" spans="1:6" ht="26.25" customHeight="1" x14ac:dyDescent="0.3">
      <c r="A96" s="20" t="s">
        <v>112</v>
      </c>
      <c r="B96" s="20"/>
      <c r="C96" s="20"/>
      <c r="D96" s="21"/>
      <c r="E96" s="22"/>
      <c r="F96" s="37"/>
    </row>
    <row r="97" spans="1:12" ht="56.25" customHeight="1" x14ac:dyDescent="0.3">
      <c r="A97" s="10" t="s">
        <v>113</v>
      </c>
      <c r="B97" s="4" t="s">
        <v>114</v>
      </c>
      <c r="C97" s="12" t="s">
        <v>115</v>
      </c>
      <c r="D97" s="13"/>
      <c r="E97" s="24">
        <v>0.09</v>
      </c>
      <c r="F97" s="24">
        <v>5000</v>
      </c>
    </row>
    <row r="98" spans="1:12" x14ac:dyDescent="0.3">
      <c r="A98" s="42" t="s">
        <v>116</v>
      </c>
      <c r="B98" s="43"/>
      <c r="C98" s="43" t="s">
        <v>117</v>
      </c>
      <c r="D98" s="44"/>
      <c r="E98" s="45"/>
      <c r="F98" s="46">
        <f>F6+F7+F12+F13+F14+F83+F97</f>
        <v>959247.64199999999</v>
      </c>
      <c r="L98" s="47">
        <f>'[1]янв 2025'!F29+'[1]февр 2025'!F31+'[1]март 2025'!F26+'[1]апр 2025'!F31+'[1]май 2025'!F34+'[1]июнь 2025'!F32+'[1]июль 2025'!F28+'[1]авг 2025'!F28+'[1]сент 2025'!F33+'[1]окт 2025'!F41+'[1]нояб 2025'!F32+'[1]дек 2025'!F35</f>
        <v>959247.652</v>
      </c>
    </row>
    <row r="99" spans="1:12" x14ac:dyDescent="0.3">
      <c r="A99" s="48" t="s">
        <v>118</v>
      </c>
      <c r="B99" s="48"/>
      <c r="C99" s="48"/>
      <c r="D99" s="48"/>
      <c r="E99" s="48"/>
      <c r="F99" s="48"/>
    </row>
    <row r="100" spans="1:12" ht="103.5" customHeight="1" x14ac:dyDescent="0.3">
      <c r="A100" s="4" t="s">
        <v>3</v>
      </c>
      <c r="B100" s="4" t="s">
        <v>4</v>
      </c>
      <c r="C100" s="15" t="s">
        <v>5</v>
      </c>
      <c r="D100" s="49" t="s">
        <v>119</v>
      </c>
      <c r="E100" s="4" t="s">
        <v>6</v>
      </c>
      <c r="F100" s="4" t="s">
        <v>7</v>
      </c>
    </row>
    <row r="101" spans="1:12" ht="90" customHeight="1" x14ac:dyDescent="0.3">
      <c r="A101" s="50" t="s">
        <v>120</v>
      </c>
      <c r="B101" s="15" t="s">
        <v>121</v>
      </c>
      <c r="C101" s="15" t="s">
        <v>122</v>
      </c>
      <c r="D101" s="49">
        <v>14</v>
      </c>
      <c r="E101" s="23">
        <f t="shared" ref="E101:E127" si="0">F101/D101</f>
        <v>3669.1428571428573</v>
      </c>
      <c r="F101" s="23">
        <v>51368</v>
      </c>
    </row>
    <row r="102" spans="1:12" ht="35.25" customHeight="1" x14ac:dyDescent="0.3">
      <c r="A102" s="50" t="s">
        <v>123</v>
      </c>
      <c r="B102" s="15" t="s">
        <v>121</v>
      </c>
      <c r="C102" s="15" t="s">
        <v>122</v>
      </c>
      <c r="D102" s="49">
        <v>1</v>
      </c>
      <c r="E102" s="23">
        <f t="shared" si="0"/>
        <v>770</v>
      </c>
      <c r="F102" s="23">
        <v>770</v>
      </c>
    </row>
    <row r="103" spans="1:12" ht="33.75" customHeight="1" x14ac:dyDescent="0.3">
      <c r="A103" s="50" t="s">
        <v>124</v>
      </c>
      <c r="B103" s="15" t="s">
        <v>125</v>
      </c>
      <c r="C103" s="15" t="s">
        <v>122</v>
      </c>
      <c r="D103" s="49">
        <v>1</v>
      </c>
      <c r="E103" s="23">
        <f t="shared" si="0"/>
        <v>770</v>
      </c>
      <c r="F103" s="23">
        <v>770</v>
      </c>
    </row>
    <row r="104" spans="1:12" ht="78.75" customHeight="1" x14ac:dyDescent="0.3">
      <c r="A104" s="50" t="s">
        <v>126</v>
      </c>
      <c r="B104" s="15" t="s">
        <v>127</v>
      </c>
      <c r="C104" s="15" t="s">
        <v>122</v>
      </c>
      <c r="D104" s="49">
        <v>2</v>
      </c>
      <c r="E104" s="23">
        <f t="shared" si="0"/>
        <v>3438</v>
      </c>
      <c r="F104" s="23">
        <v>6876</v>
      </c>
    </row>
    <row r="105" spans="1:12" ht="86.4" x14ac:dyDescent="0.3">
      <c r="A105" s="50" t="s">
        <v>128</v>
      </c>
      <c r="B105" s="51" t="s">
        <v>129</v>
      </c>
      <c r="C105" s="15" t="s">
        <v>122</v>
      </c>
      <c r="D105" s="49">
        <v>14</v>
      </c>
      <c r="E105" s="23">
        <f t="shared" si="0"/>
        <v>2991.5</v>
      </c>
      <c r="F105" s="23">
        <v>41881</v>
      </c>
    </row>
    <row r="106" spans="1:12" ht="57.6" x14ac:dyDescent="0.3">
      <c r="A106" s="50" t="s">
        <v>130</v>
      </c>
      <c r="B106" s="15" t="s">
        <v>131</v>
      </c>
      <c r="C106" s="15" t="s">
        <v>132</v>
      </c>
      <c r="D106" s="49">
        <v>3.3</v>
      </c>
      <c r="E106" s="23">
        <f t="shared" si="0"/>
        <v>1830.909090909091</v>
      </c>
      <c r="F106" s="23">
        <v>6042</v>
      </c>
    </row>
    <row r="107" spans="1:12" ht="43.2" x14ac:dyDescent="0.3">
      <c r="A107" s="50" t="s">
        <v>133</v>
      </c>
      <c r="B107" s="15" t="s">
        <v>131</v>
      </c>
      <c r="C107" s="15" t="s">
        <v>132</v>
      </c>
      <c r="D107" s="49">
        <v>2.5</v>
      </c>
      <c r="E107" s="23">
        <f t="shared" si="0"/>
        <v>3652.8</v>
      </c>
      <c r="F107" s="23">
        <v>9132</v>
      </c>
    </row>
    <row r="108" spans="1:12" ht="72" x14ac:dyDescent="0.3">
      <c r="A108" s="50" t="s">
        <v>134</v>
      </c>
      <c r="B108" s="15" t="s">
        <v>131</v>
      </c>
      <c r="C108" s="15" t="s">
        <v>122</v>
      </c>
      <c r="D108" s="49">
        <v>6</v>
      </c>
      <c r="E108" s="23">
        <f t="shared" si="0"/>
        <v>80563.5</v>
      </c>
      <c r="F108" s="23">
        <v>483381</v>
      </c>
    </row>
    <row r="109" spans="1:12" ht="28.8" x14ac:dyDescent="0.3">
      <c r="A109" s="50" t="s">
        <v>124</v>
      </c>
      <c r="B109" s="15" t="s">
        <v>135</v>
      </c>
      <c r="C109" s="15" t="s">
        <v>122</v>
      </c>
      <c r="D109" s="49">
        <v>1</v>
      </c>
      <c r="E109" s="23">
        <f t="shared" si="0"/>
        <v>770</v>
      </c>
      <c r="F109" s="23">
        <v>770</v>
      </c>
    </row>
    <row r="110" spans="1:12" ht="86.4" x14ac:dyDescent="0.3">
      <c r="A110" s="50" t="s">
        <v>136</v>
      </c>
      <c r="B110" s="15" t="s">
        <v>135</v>
      </c>
      <c r="C110" s="15" t="s">
        <v>122</v>
      </c>
      <c r="D110" s="49">
        <v>1</v>
      </c>
      <c r="E110" s="23">
        <f t="shared" si="0"/>
        <v>6263</v>
      </c>
      <c r="F110" s="23">
        <v>6263</v>
      </c>
    </row>
    <row r="111" spans="1:12" ht="28.8" x14ac:dyDescent="0.3">
      <c r="A111" s="50" t="s">
        <v>137</v>
      </c>
      <c r="B111" s="15" t="s">
        <v>138</v>
      </c>
      <c r="C111" s="15" t="s">
        <v>122</v>
      </c>
      <c r="D111" s="49">
        <v>4</v>
      </c>
      <c r="E111" s="23">
        <f t="shared" si="0"/>
        <v>6244.25</v>
      </c>
      <c r="F111" s="23">
        <v>24977</v>
      </c>
    </row>
    <row r="112" spans="1:12" ht="28.8" x14ac:dyDescent="0.3">
      <c r="A112" s="50" t="s">
        <v>139</v>
      </c>
      <c r="B112" s="15" t="s">
        <v>140</v>
      </c>
      <c r="C112" s="15" t="s">
        <v>122</v>
      </c>
      <c r="D112" s="49">
        <v>1</v>
      </c>
      <c r="E112" s="23">
        <f t="shared" si="0"/>
        <v>1857</v>
      </c>
      <c r="F112" s="23">
        <v>1857</v>
      </c>
    </row>
    <row r="113" spans="1:12" ht="43.2" x14ac:dyDescent="0.3">
      <c r="A113" s="50" t="s">
        <v>141</v>
      </c>
      <c r="B113" s="15" t="s">
        <v>140</v>
      </c>
      <c r="C113" s="15" t="s">
        <v>122</v>
      </c>
      <c r="D113" s="49">
        <v>14</v>
      </c>
      <c r="E113" s="23">
        <f t="shared" si="0"/>
        <v>1096.7857142857142</v>
      </c>
      <c r="F113" s="23">
        <v>15355</v>
      </c>
    </row>
    <row r="114" spans="1:12" ht="28.8" x14ac:dyDescent="0.3">
      <c r="A114" s="50" t="s">
        <v>142</v>
      </c>
      <c r="B114" s="15" t="s">
        <v>143</v>
      </c>
      <c r="C114" s="15" t="s">
        <v>122</v>
      </c>
      <c r="D114" s="49">
        <v>1</v>
      </c>
      <c r="E114" s="23">
        <f t="shared" si="0"/>
        <v>1158</v>
      </c>
      <c r="F114" s="23">
        <v>1158</v>
      </c>
    </row>
    <row r="115" spans="1:12" ht="42.75" customHeight="1" x14ac:dyDescent="0.3">
      <c r="A115" s="50" t="s">
        <v>144</v>
      </c>
      <c r="B115" s="15" t="s">
        <v>143</v>
      </c>
      <c r="C115" s="15" t="s">
        <v>122</v>
      </c>
      <c r="D115" s="49">
        <v>1</v>
      </c>
      <c r="E115" s="23">
        <f t="shared" si="0"/>
        <v>1585</v>
      </c>
      <c r="F115" s="23">
        <v>1585</v>
      </c>
    </row>
    <row r="116" spans="1:12" ht="28.8" x14ac:dyDescent="0.3">
      <c r="A116" s="50" t="s">
        <v>145</v>
      </c>
      <c r="B116" s="15" t="s">
        <v>143</v>
      </c>
      <c r="C116" s="15" t="s">
        <v>122</v>
      </c>
      <c r="D116" s="49">
        <v>1</v>
      </c>
      <c r="E116" s="23">
        <f t="shared" si="0"/>
        <v>1650</v>
      </c>
      <c r="F116" s="23">
        <v>1650</v>
      </c>
    </row>
    <row r="117" spans="1:12" ht="57.6" x14ac:dyDescent="0.3">
      <c r="A117" s="50" t="s">
        <v>146</v>
      </c>
      <c r="B117" s="15" t="s">
        <v>147</v>
      </c>
      <c r="C117" s="15" t="s">
        <v>122</v>
      </c>
      <c r="D117" s="49">
        <v>2</v>
      </c>
      <c r="E117" s="23">
        <f t="shared" si="0"/>
        <v>2377.5</v>
      </c>
      <c r="F117" s="23">
        <v>4755</v>
      </c>
    </row>
    <row r="118" spans="1:12" ht="28.8" x14ac:dyDescent="0.3">
      <c r="A118" s="50" t="s">
        <v>148</v>
      </c>
      <c r="B118" s="15" t="s">
        <v>147</v>
      </c>
      <c r="C118" s="15" t="s">
        <v>132</v>
      </c>
      <c r="D118" s="49">
        <v>2.5</v>
      </c>
      <c r="E118" s="23">
        <f t="shared" si="0"/>
        <v>2770</v>
      </c>
      <c r="F118" s="23">
        <v>6925</v>
      </c>
    </row>
    <row r="119" spans="1:12" ht="72" x14ac:dyDescent="0.3">
      <c r="A119" s="50" t="s">
        <v>149</v>
      </c>
      <c r="B119" s="15" t="s">
        <v>147</v>
      </c>
      <c r="C119" s="15" t="s">
        <v>122</v>
      </c>
      <c r="D119" s="49">
        <v>2</v>
      </c>
      <c r="E119" s="23">
        <f t="shared" si="0"/>
        <v>13641</v>
      </c>
      <c r="F119" s="23">
        <v>27282</v>
      </c>
    </row>
    <row r="120" spans="1:12" ht="144" x14ac:dyDescent="0.3">
      <c r="A120" s="50" t="s">
        <v>150</v>
      </c>
      <c r="B120" s="15" t="s">
        <v>147</v>
      </c>
      <c r="C120" s="15" t="s">
        <v>122</v>
      </c>
      <c r="D120" s="49">
        <v>1</v>
      </c>
      <c r="E120" s="23">
        <f t="shared" si="0"/>
        <v>6105</v>
      </c>
      <c r="F120" s="23">
        <v>6105</v>
      </c>
    </row>
    <row r="121" spans="1:12" ht="28.8" x14ac:dyDescent="0.3">
      <c r="A121" s="50" t="s">
        <v>151</v>
      </c>
      <c r="B121" s="15" t="s">
        <v>147</v>
      </c>
      <c r="C121" s="15" t="s">
        <v>122</v>
      </c>
      <c r="D121" s="49">
        <v>6</v>
      </c>
      <c r="E121" s="23">
        <f t="shared" si="0"/>
        <v>18700</v>
      </c>
      <c r="F121" s="23">
        <v>112200</v>
      </c>
    </row>
    <row r="122" spans="1:12" ht="57.6" x14ac:dyDescent="0.3">
      <c r="A122" s="50" t="s">
        <v>152</v>
      </c>
      <c r="B122" s="15" t="s">
        <v>153</v>
      </c>
      <c r="C122" s="15" t="s">
        <v>122</v>
      </c>
      <c r="D122" s="49">
        <v>2</v>
      </c>
      <c r="E122" s="23">
        <f t="shared" si="0"/>
        <v>2392.5</v>
      </c>
      <c r="F122" s="23">
        <v>4785</v>
      </c>
    </row>
    <row r="123" spans="1:12" ht="28.8" x14ac:dyDescent="0.3">
      <c r="A123" s="50" t="s">
        <v>154</v>
      </c>
      <c r="B123" s="15" t="s">
        <v>153</v>
      </c>
      <c r="C123" s="15" t="s">
        <v>122</v>
      </c>
      <c r="D123" s="49">
        <v>1</v>
      </c>
      <c r="E123" s="23">
        <f t="shared" si="0"/>
        <v>1453</v>
      </c>
      <c r="F123" s="23">
        <v>1453</v>
      </c>
    </row>
    <row r="124" spans="1:12" ht="57.6" x14ac:dyDescent="0.3">
      <c r="A124" s="50" t="s">
        <v>155</v>
      </c>
      <c r="B124" s="15" t="s">
        <v>153</v>
      </c>
      <c r="C124" s="15" t="s">
        <v>122</v>
      </c>
      <c r="D124" s="49">
        <v>2</v>
      </c>
      <c r="E124" s="23">
        <f t="shared" si="0"/>
        <v>2377.5</v>
      </c>
      <c r="F124" s="23">
        <v>4755</v>
      </c>
    </row>
    <row r="125" spans="1:12" ht="28.8" x14ac:dyDescent="0.3">
      <c r="A125" s="50" t="s">
        <v>156</v>
      </c>
      <c r="B125" s="15" t="s">
        <v>153</v>
      </c>
      <c r="C125" s="15" t="s">
        <v>157</v>
      </c>
      <c r="D125" s="49">
        <v>51</v>
      </c>
      <c r="E125" s="23">
        <f t="shared" si="0"/>
        <v>2335.3529411764707</v>
      </c>
      <c r="F125" s="23">
        <v>119103</v>
      </c>
    </row>
    <row r="126" spans="1:12" ht="57.6" x14ac:dyDescent="0.3">
      <c r="A126" s="50" t="s">
        <v>158</v>
      </c>
      <c r="B126" s="15" t="s">
        <v>159</v>
      </c>
      <c r="C126" s="15" t="s">
        <v>132</v>
      </c>
      <c r="D126" s="49">
        <v>5.5</v>
      </c>
      <c r="E126" s="23">
        <f t="shared" si="0"/>
        <v>1975.4545454545455</v>
      </c>
      <c r="F126" s="23">
        <v>10865</v>
      </c>
    </row>
    <row r="127" spans="1:12" ht="72" x14ac:dyDescent="0.3">
      <c r="A127" s="50" t="s">
        <v>160</v>
      </c>
      <c r="B127" s="15" t="s">
        <v>159</v>
      </c>
      <c r="C127" s="15" t="s">
        <v>122</v>
      </c>
      <c r="D127" s="49">
        <v>2</v>
      </c>
      <c r="E127" s="23">
        <f t="shared" si="0"/>
        <v>2467.5</v>
      </c>
      <c r="F127" s="23">
        <v>4935</v>
      </c>
    </row>
    <row r="128" spans="1:12" x14ac:dyDescent="0.3">
      <c r="A128" s="52" t="s">
        <v>161</v>
      </c>
      <c r="B128" s="53"/>
      <c r="C128" s="53"/>
      <c r="D128" s="53"/>
      <c r="E128" s="54"/>
      <c r="F128" s="54">
        <f>F101+F102+F103+F104+F105+F106+F107+F108+F109+F110+F111+F112+F113+F114+F115+F116+F117+F118+F119+F120+F121+F122+F123+F124+F125+F126+F127</f>
        <v>956998</v>
      </c>
      <c r="L128" s="47">
        <f>'[1]янв 2025'!F35+'[1]февр 2025'!F37+'[1]март 2025'!F32+'[1]апр 2025'!F35+'[1]май 2025'!F40+'[1]июнь 2025'!F37+'[1]июль 2025'!F33+'[1]авг 2025'!F33+'[1]сент 2025'!F39+'[1]окт 2025'!F49+'[1]нояб 2025'!F39+'[1]дек 2025'!F42</f>
        <v>956998</v>
      </c>
    </row>
    <row r="129" spans="1:12" ht="30.75" customHeight="1" x14ac:dyDescent="0.3">
      <c r="A129" s="55" t="s">
        <v>162</v>
      </c>
      <c r="B129" s="55"/>
      <c r="C129" s="55"/>
      <c r="D129" s="55"/>
      <c r="E129" s="55"/>
      <c r="F129" s="55"/>
    </row>
    <row r="130" spans="1:12" ht="29.25" customHeight="1" x14ac:dyDescent="0.3">
      <c r="A130" s="56" t="s">
        <v>163</v>
      </c>
      <c r="B130" s="56"/>
      <c r="C130" s="56"/>
      <c r="D130" s="56"/>
      <c r="E130" s="56"/>
      <c r="F130" s="56"/>
    </row>
    <row r="131" spans="1:12" ht="30" customHeight="1" x14ac:dyDescent="0.3">
      <c r="A131" s="56" t="s">
        <v>164</v>
      </c>
      <c r="B131" s="56"/>
      <c r="C131" s="56"/>
      <c r="D131" s="56"/>
      <c r="E131" s="56"/>
      <c r="F131" s="56"/>
    </row>
    <row r="132" spans="1:12" ht="30" customHeight="1" x14ac:dyDescent="0.3">
      <c r="A132" s="57" t="s">
        <v>165</v>
      </c>
      <c r="B132" s="57"/>
      <c r="C132" s="57"/>
      <c r="D132" s="57"/>
      <c r="E132" s="57"/>
      <c r="F132" s="57"/>
      <c r="L132" t="s">
        <v>166</v>
      </c>
    </row>
    <row r="133" spans="1:12" x14ac:dyDescent="0.3">
      <c r="A133" s="58" t="s">
        <v>167</v>
      </c>
      <c r="B133" s="58"/>
      <c r="C133" s="58"/>
      <c r="D133" s="58"/>
      <c r="E133" s="58"/>
      <c r="F133" s="58"/>
    </row>
    <row r="134" spans="1:12" x14ac:dyDescent="0.3">
      <c r="A134" s="59" t="s">
        <v>168</v>
      </c>
      <c r="B134" s="59"/>
      <c r="C134" s="59"/>
      <c r="D134" s="59"/>
      <c r="E134" s="59"/>
      <c r="F134" s="59"/>
    </row>
    <row r="135" spans="1:12" x14ac:dyDescent="0.3">
      <c r="A135" s="56" t="s">
        <v>169</v>
      </c>
      <c r="B135" s="56"/>
      <c r="C135" s="56"/>
      <c r="D135" s="56"/>
      <c r="E135" s="56"/>
      <c r="F135" s="56"/>
    </row>
    <row r="136" spans="1:12" ht="29.25" customHeight="1" x14ac:dyDescent="0.3">
      <c r="A136" s="56" t="s">
        <v>170</v>
      </c>
      <c r="B136" s="56"/>
      <c r="C136" s="56"/>
      <c r="D136" s="56"/>
      <c r="E136" s="56"/>
      <c r="F136" s="56"/>
    </row>
    <row r="137" spans="1:12" ht="29.25" customHeight="1" x14ac:dyDescent="0.3">
      <c r="A137" s="56" t="s">
        <v>171</v>
      </c>
      <c r="B137" s="56"/>
      <c r="C137" s="56"/>
      <c r="D137" s="56"/>
      <c r="E137" s="56"/>
      <c r="F137" s="56"/>
    </row>
    <row r="138" spans="1:12" x14ac:dyDescent="0.3">
      <c r="A138" s="56" t="s">
        <v>172</v>
      </c>
      <c r="B138" s="56"/>
      <c r="C138" s="56"/>
      <c r="D138" s="56"/>
      <c r="E138" s="56"/>
      <c r="F138" s="56"/>
    </row>
    <row r="139" spans="1:12" x14ac:dyDescent="0.3">
      <c r="A139" s="60"/>
      <c r="B139" s="60"/>
      <c r="C139" s="60"/>
      <c r="D139" s="60"/>
      <c r="E139" s="60"/>
      <c r="F139" s="60"/>
    </row>
    <row r="140" spans="1:12" x14ac:dyDescent="0.3">
      <c r="A140" s="61" t="s">
        <v>173</v>
      </c>
      <c r="B140" s="61"/>
      <c r="C140" s="61"/>
      <c r="D140" s="61"/>
      <c r="E140" s="61"/>
      <c r="F140" s="61"/>
    </row>
    <row r="141" spans="1:12" x14ac:dyDescent="0.3">
      <c r="A141" s="62"/>
      <c r="B141" s="63"/>
      <c r="C141" s="64"/>
      <c r="D141" s="64"/>
      <c r="E141" s="65"/>
      <c r="F141" s="66"/>
    </row>
    <row r="142" spans="1:12" x14ac:dyDescent="0.3">
      <c r="A142" s="67" t="s">
        <v>174</v>
      </c>
      <c r="B142" s="67"/>
      <c r="C142" s="67"/>
      <c r="D142" s="67"/>
      <c r="E142" s="67"/>
      <c r="F142" s="67"/>
    </row>
    <row r="144" spans="1:12" x14ac:dyDescent="0.3">
      <c r="A144" s="68" t="s">
        <v>175</v>
      </c>
      <c r="B144" s="68"/>
      <c r="C144" s="68"/>
      <c r="D144" s="68"/>
      <c r="E144" s="68"/>
      <c r="F144" s="68"/>
    </row>
    <row r="145" spans="1:6" x14ac:dyDescent="0.3">
      <c r="A145" s="68" t="s">
        <v>176</v>
      </c>
      <c r="B145" s="68"/>
      <c r="C145" s="68"/>
      <c r="D145" s="68"/>
      <c r="E145" s="68"/>
      <c r="F145" s="68"/>
    </row>
  </sheetData>
  <mergeCells count="116">
    <mergeCell ref="A136:F136"/>
    <mergeCell ref="A137:F137"/>
    <mergeCell ref="A138:F138"/>
    <mergeCell ref="A140:F140"/>
    <mergeCell ref="A142:F142"/>
    <mergeCell ref="A130:F130"/>
    <mergeCell ref="A131:F131"/>
    <mergeCell ref="A132:F132"/>
    <mergeCell ref="A133:F133"/>
    <mergeCell ref="A134:F134"/>
    <mergeCell ref="A135:F135"/>
    <mergeCell ref="A94:D94"/>
    <mergeCell ref="A95:D95"/>
    <mergeCell ref="A96:D96"/>
    <mergeCell ref="C97:D97"/>
    <mergeCell ref="A99:F99"/>
    <mergeCell ref="A129:F129"/>
    <mergeCell ref="A88:D88"/>
    <mergeCell ref="A89:D89"/>
    <mergeCell ref="A90:D90"/>
    <mergeCell ref="A91:D91"/>
    <mergeCell ref="A92:D92"/>
    <mergeCell ref="A93:D93"/>
    <mergeCell ref="A80:D80"/>
    <mergeCell ref="A81:D81"/>
    <mergeCell ref="A82:D82"/>
    <mergeCell ref="C83:D83"/>
    <mergeCell ref="E83:E96"/>
    <mergeCell ref="F83:F96"/>
    <mergeCell ref="A84:D84"/>
    <mergeCell ref="A85:D85"/>
    <mergeCell ref="A86:D86"/>
    <mergeCell ref="A87:D87"/>
    <mergeCell ref="A74:D74"/>
    <mergeCell ref="A75:D75"/>
    <mergeCell ref="A76:D76"/>
    <mergeCell ref="A77:D77"/>
    <mergeCell ref="A78:D78"/>
    <mergeCell ref="A79:D79"/>
    <mergeCell ref="A68:D68"/>
    <mergeCell ref="A69:D69"/>
    <mergeCell ref="A70:D70"/>
    <mergeCell ref="A71:D71"/>
    <mergeCell ref="A72:D72"/>
    <mergeCell ref="A73:D73"/>
    <mergeCell ref="A62:D62"/>
    <mergeCell ref="A63:D63"/>
    <mergeCell ref="A64:D64"/>
    <mergeCell ref="A65:D65"/>
    <mergeCell ref="A66:D66"/>
    <mergeCell ref="A67:D67"/>
    <mergeCell ref="A56:D56"/>
    <mergeCell ref="A57:D57"/>
    <mergeCell ref="A58:D58"/>
    <mergeCell ref="A59:D59"/>
    <mergeCell ref="A60:D60"/>
    <mergeCell ref="A61:D61"/>
    <mergeCell ref="A50:D50"/>
    <mergeCell ref="A51:D51"/>
    <mergeCell ref="A52:D52"/>
    <mergeCell ref="A53:D53"/>
    <mergeCell ref="A54:D54"/>
    <mergeCell ref="A55:D55"/>
    <mergeCell ref="A44:D44"/>
    <mergeCell ref="A45:D45"/>
    <mergeCell ref="A46:D46"/>
    <mergeCell ref="A47:D47"/>
    <mergeCell ref="A48:D48"/>
    <mergeCell ref="A49:D49"/>
    <mergeCell ref="A38:D38"/>
    <mergeCell ref="A39:D39"/>
    <mergeCell ref="A40:D40"/>
    <mergeCell ref="A41:D41"/>
    <mergeCell ref="A42:D42"/>
    <mergeCell ref="A43:D43"/>
    <mergeCell ref="A32:D32"/>
    <mergeCell ref="A33:D33"/>
    <mergeCell ref="A34:D34"/>
    <mergeCell ref="A35:D35"/>
    <mergeCell ref="A36:D36"/>
    <mergeCell ref="A37:D37"/>
    <mergeCell ref="A26:D26"/>
    <mergeCell ref="A27:D27"/>
    <mergeCell ref="A28:D28"/>
    <mergeCell ref="A29:D29"/>
    <mergeCell ref="A30:D30"/>
    <mergeCell ref="A31:D31"/>
    <mergeCell ref="A20:D20"/>
    <mergeCell ref="A21:D21"/>
    <mergeCell ref="A22:D22"/>
    <mergeCell ref="A23:D23"/>
    <mergeCell ref="A24:D24"/>
    <mergeCell ref="A25:D25"/>
    <mergeCell ref="C12:D12"/>
    <mergeCell ref="C13:D13"/>
    <mergeCell ref="C14:D14"/>
    <mergeCell ref="E14:E82"/>
    <mergeCell ref="F14:F82"/>
    <mergeCell ref="A15:D15"/>
    <mergeCell ref="A16:D16"/>
    <mergeCell ref="A17:D17"/>
    <mergeCell ref="A18:D18"/>
    <mergeCell ref="A19:D19"/>
    <mergeCell ref="C7:D7"/>
    <mergeCell ref="E7:E11"/>
    <mergeCell ref="F7:F11"/>
    <mergeCell ref="A8:D8"/>
    <mergeCell ref="A9:D9"/>
    <mergeCell ref="A10:D10"/>
    <mergeCell ref="A11:D11"/>
    <mergeCell ref="A1:I1"/>
    <mergeCell ref="A2:I2"/>
    <mergeCell ref="A3:F3"/>
    <mergeCell ref="C4:D4"/>
    <mergeCell ref="A5:F5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2026-02-25T13:26:17Z</dcterms:created>
  <dcterms:modified xsi:type="dcterms:W3CDTF">2026-02-25T13:26:47Z</dcterms:modified>
</cp:coreProperties>
</file>