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2019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F47" i="1" l="1"/>
  <c r="E46" i="1"/>
  <c r="E42" i="1"/>
  <c r="E40" i="1"/>
  <c r="E39" i="1"/>
  <c r="E38" i="1"/>
  <c r="E37" i="1"/>
  <c r="E36" i="1"/>
  <c r="E35" i="1"/>
  <c r="E34" i="1"/>
  <c r="E33" i="1"/>
  <c r="E32" i="1"/>
  <c r="E31" i="1"/>
  <c r="E30" i="1"/>
  <c r="E27" i="1"/>
  <c r="F25" i="1"/>
  <c r="E24" i="1"/>
  <c r="F23" i="1"/>
  <c r="F22" i="1"/>
  <c r="F20" i="1"/>
  <c r="F43" i="1" s="1"/>
  <c r="F16" i="1"/>
  <c r="F15" i="1"/>
  <c r="F14" i="1"/>
  <c r="F11" i="1"/>
  <c r="F10" i="1"/>
  <c r="F9" i="1"/>
  <c r="F8" i="1"/>
  <c r="F7" i="1"/>
  <c r="F6" i="1"/>
  <c r="F5" i="1"/>
  <c r="F13" i="1" s="1"/>
  <c r="F17" i="1" s="1"/>
</calcChain>
</file>

<file path=xl/sharedStrings.xml><?xml version="1.0" encoding="utf-8"?>
<sst xmlns="http://schemas.openxmlformats.org/spreadsheetml/2006/main" count="135" uniqueCount="77">
  <si>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</si>
  <si>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</si>
  <si>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</si>
  <si>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</si>
  <si>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</si>
  <si>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- 1130,60 кв.м.)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</si>
  <si>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</si>
  <si>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</si>
  <si>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</si>
  <si>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 01.01.2019г -31.05.2019г -  3,57                    с 01.06.2019г -31.12.2019г  -  3,93</t>
  </si>
  <si>
    <t>Аварийно-диспетчерская служба</t>
  </si>
  <si>
    <t>с 01.01.2019г -31.05.2019г -  2,07                    с 01.06.2019г -31.12.2019г  -  2,27</t>
  </si>
  <si>
    <t xml:space="preserve">Уборка лестничных клеток - 116,8 кв.м.                                         </t>
  </si>
  <si>
    <t xml:space="preserve">ежедневно    </t>
  </si>
  <si>
    <t>с 01.01.2019г -31.05.2019г -  3,18                    с 01.06.2019г -31.12.2019г  -  3,66</t>
  </si>
  <si>
    <t xml:space="preserve">Содержание придомовой территории 1 класса - 428,2 кв.м., </t>
  </si>
  <si>
    <t>6 раз в неделю</t>
  </si>
  <si>
    <t>с 01.01.2019г -31.05.2019г -  3,94                    с 01.06.2019г -31.12.2019г  -  4,54</t>
  </si>
  <si>
    <t>Дератизация подвального помещения</t>
  </si>
  <si>
    <t>ежемесячно</t>
  </si>
  <si>
    <t>Замена лампочек,  предохранителей, вставок в подъездах</t>
  </si>
  <si>
    <t>руб./ м2</t>
  </si>
  <si>
    <t>с 01.01.2019г -31.05.2019г -  0,05</t>
  </si>
  <si>
    <t>Диспетчеризация Узла учета тепловой энергии</t>
  </si>
  <si>
    <t>с 01.01.2019г -31.05.2019г -  0,25</t>
  </si>
  <si>
    <t>Промывка и опрессовка системы отопления (20.06.2019г.)</t>
  </si>
  <si>
    <t xml:space="preserve">1 раз перед началом отопительного периода </t>
  </si>
  <si>
    <t>Итого:</t>
  </si>
  <si>
    <t xml:space="preserve">ОДН на водоснабжение </t>
  </si>
  <si>
    <t xml:space="preserve">ОДН на водоотведение </t>
  </si>
  <si>
    <t xml:space="preserve">ОДН на электроснабжение </t>
  </si>
  <si>
    <t>Итого по содержанию:</t>
  </si>
  <si>
    <t>РЕМОНТ ОБЩЕГО ИМУЩЕСТВА</t>
  </si>
  <si>
    <t xml:space="preserve">Фактический объем выполненных работ </t>
  </si>
  <si>
    <t>Очистка кровли от снега и наледи (услуги автогидроподъемника) 09.01.2019г</t>
  </si>
  <si>
    <t>январь 2019г</t>
  </si>
  <si>
    <t>час</t>
  </si>
  <si>
    <t>Очистка придомовой территории от снега (услуги экскаватора-погрузчика) 09.01.2019г</t>
  </si>
  <si>
    <t>Очистка кровли от снега и наледи (услуги автогидроподъемника) 16.01.2019г</t>
  </si>
  <si>
    <t>Очистка придомовой территории от снега (услуги минипогрузчика Mustang 2066) 01.02.2019г</t>
  </si>
  <si>
    <t>февраль 2019г</t>
  </si>
  <si>
    <t>Очистка кровли от снега и наледи , удаление сосулек 09.02.2019г ИП Артемьев В.А.</t>
  </si>
  <si>
    <t>м2</t>
  </si>
  <si>
    <t>Очистка придомовой территории от снега (услуги экскаватора-погрузчика) 11.02.2019г</t>
  </si>
  <si>
    <t>Очистка кровли от снега и наледи (услуги автогидроподъемника) 19.02.2019г</t>
  </si>
  <si>
    <t>Очистка придомовой территории от снега (услуги минипогрузчика Mustang 2066) 19.02.2019г</t>
  </si>
  <si>
    <t xml:space="preserve">час </t>
  </si>
  <si>
    <t>Очистка кровли от снега и наледи (услуги автогидроподъемника) 20.02.2019г</t>
  </si>
  <si>
    <t>Очистка кровли от снега и наледи (услуги автогидроподъемника) 14.03.2019г</t>
  </si>
  <si>
    <t>март 2019г</t>
  </si>
  <si>
    <t>Пересчет в цены 2 квартала 2019г локальных смет по ремонту дворовой территории для включения в муниципальную программу "Комфортная городская среда"</t>
  </si>
  <si>
    <t>май 2019г</t>
  </si>
  <si>
    <t>шт</t>
  </si>
  <si>
    <t>Дезинсекция подвального помещения подъезда № 3</t>
  </si>
  <si>
    <t>Спил, уборка и утилизация деревьев в количестве 3 штук на придомовой территории</t>
  </si>
  <si>
    <t>июль 2019г</t>
  </si>
  <si>
    <t>м3</t>
  </si>
  <si>
    <t>Снос аварийных сараев на придомовой территории, вывоз и утилизация мусора</t>
  </si>
  <si>
    <t>Устройство бетонной площадки перед входом в подъезд № 2</t>
  </si>
  <si>
    <t>сентябрь 2019г</t>
  </si>
  <si>
    <t>кв.м</t>
  </si>
  <si>
    <t>Замена ламп накаливания на светодиодные лампы в подъездах №№ 1,2,3</t>
  </si>
  <si>
    <t>Пересчет локальных смет на ремонт асфальтированных придомовых территорий</t>
  </si>
  <si>
    <t>Осуществление технического надзора за асфалитированием придомовой территории (согласно п.3.1 Договора № 62 от 02.09.2019г)</t>
  </si>
  <si>
    <t>Загрузка контейнера строительным мусором, деревянными оконными рамами, вывоз и утилизация мусора</t>
  </si>
  <si>
    <t>октябрь 2019г</t>
  </si>
  <si>
    <t>Ремонт системы ПЗУ (замена БВД, БК, БВД) подъезд № 1</t>
  </si>
  <si>
    <t>ноябрь 2019г</t>
  </si>
  <si>
    <t>Ведение банковского счета по программе "Формирование комфортной городской среды"</t>
  </si>
  <si>
    <t>декабрь 2019 г.</t>
  </si>
  <si>
    <t>Расходы по программе "Комфортная городская среда" - банковские услуги от 31.10.2019г</t>
  </si>
  <si>
    <t>Итого по ремонту:</t>
  </si>
  <si>
    <t>КАПИТАЛЬНЫЙ РЕМОНТ</t>
  </si>
  <si>
    <t>Утепление фасада дома, путем замены подъездных окон на окна из ПВХ многоквартирного дома</t>
  </si>
  <si>
    <t>кв.м.</t>
  </si>
  <si>
    <t>Итого по капитальному ремонту:</t>
  </si>
  <si>
    <t>Отчет о выполнении договора управления многоквартирным домом                                                      № 24 по ул. Ленина, г.Сортавала за период 01.01.2019-31.12.2019г.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</si>
</sst>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2" fontId="0" fillId="0" borderId="6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center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51;&#1077;&#1085;&#1080;&#1085;&#1072;,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."/>
      <sheetName val="февраль 2017г."/>
      <sheetName val="март 2017г."/>
      <sheetName val="апрель 2017г"/>
      <sheetName val="май 2017г"/>
      <sheetName val="июнь 2017г"/>
      <sheetName val="июль 2017г"/>
      <sheetName val="авг 2017"/>
      <sheetName val="сент 2017г"/>
      <sheetName val="окт 2017г"/>
      <sheetName val="нояб 2017г"/>
      <sheetName val="дек 2017г"/>
      <sheetName val="2017"/>
      <sheetName val="янв 2018г"/>
      <sheetName val="фев 2018г"/>
      <sheetName val="март 2018г"/>
      <sheetName val="апр 2018г"/>
      <sheetName val="май 2018г"/>
      <sheetName val="июнь 2018г"/>
      <sheetName val="июль 2018"/>
      <sheetName val="авг 2018"/>
      <sheetName val="сент 2018"/>
      <sheetName val="окт 2018"/>
      <sheetName val="нояб 2018"/>
      <sheetName val="дек 2018"/>
      <sheetName val="год. акт 2018 г.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"/>
      <sheetName val="янв 2020"/>
      <sheetName val="февр 2020"/>
      <sheetName val="март 2020"/>
      <sheetName val="апр 2020"/>
      <sheetName val="май 2020"/>
      <sheetName val="июнь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9">
          <cell r="F9">
            <v>4036.2419999999993</v>
          </cell>
        </row>
        <row r="10">
          <cell r="F10">
            <v>2340.3419999999996</v>
          </cell>
        </row>
        <row r="11">
          <cell r="F11">
            <v>3595.308</v>
          </cell>
        </row>
        <row r="12">
          <cell r="F12">
            <v>4454.5639999999994</v>
          </cell>
        </row>
        <row r="13">
          <cell r="F13">
            <v>203.50799999999998</v>
          </cell>
        </row>
        <row r="14">
          <cell r="F14">
            <v>56.53</v>
          </cell>
        </row>
        <row r="15">
          <cell r="F15">
            <v>282.64999999999998</v>
          </cell>
        </row>
        <row r="17">
          <cell r="F17">
            <v>282.64999999999998</v>
          </cell>
        </row>
        <row r="18">
          <cell r="F18">
            <v>180.89599999999999</v>
          </cell>
        </row>
        <row r="19">
          <cell r="F19">
            <v>1198.4359999999999</v>
          </cell>
        </row>
      </sheetData>
      <sheetData sheetId="39">
        <row r="9">
          <cell r="F9">
            <v>4036.2419999999993</v>
          </cell>
        </row>
        <row r="10">
          <cell r="F10">
            <v>2340.3419999999996</v>
          </cell>
        </row>
        <row r="11">
          <cell r="F11">
            <v>3595.308</v>
          </cell>
        </row>
        <row r="12">
          <cell r="F12">
            <v>4454.5639999999994</v>
          </cell>
        </row>
        <row r="13">
          <cell r="F13">
            <v>203.50799999999998</v>
          </cell>
        </row>
        <row r="14">
          <cell r="F14">
            <v>56.53</v>
          </cell>
        </row>
        <row r="15">
          <cell r="F15">
            <v>282.64999999999998</v>
          </cell>
        </row>
        <row r="17">
          <cell r="F17">
            <v>282.64999999999998</v>
          </cell>
        </row>
        <row r="18">
          <cell r="F18">
            <v>180.89599999999999</v>
          </cell>
        </row>
        <row r="19">
          <cell r="F19">
            <v>1198.4359999999999</v>
          </cell>
        </row>
      </sheetData>
      <sheetData sheetId="40">
        <row r="9">
          <cell r="F9">
            <v>4036.2419999999993</v>
          </cell>
        </row>
        <row r="10">
          <cell r="F10">
            <v>2340.3419999999996</v>
          </cell>
        </row>
        <row r="11">
          <cell r="F11">
            <v>3595.308</v>
          </cell>
        </row>
        <row r="12">
          <cell r="F12">
            <v>4454.5639999999994</v>
          </cell>
        </row>
        <row r="13">
          <cell r="F13">
            <v>203.50799999999998</v>
          </cell>
        </row>
        <row r="14">
          <cell r="F14">
            <v>56.53</v>
          </cell>
        </row>
        <row r="15">
          <cell r="F15">
            <v>282.64999999999998</v>
          </cell>
        </row>
        <row r="17">
          <cell r="F17">
            <v>282.64999999999998</v>
          </cell>
        </row>
        <row r="18">
          <cell r="F18">
            <v>180.89599999999999</v>
          </cell>
        </row>
        <row r="19">
          <cell r="F19">
            <v>1198.4359999999999</v>
          </cell>
        </row>
      </sheetData>
      <sheetData sheetId="41">
        <row r="9">
          <cell r="F9">
            <v>4036.2419999999993</v>
          </cell>
        </row>
        <row r="10">
          <cell r="F10">
            <v>2340.3419999999996</v>
          </cell>
        </row>
        <row r="11">
          <cell r="F11">
            <v>3595.308</v>
          </cell>
        </row>
        <row r="12">
          <cell r="F12">
            <v>4454.5639999999994</v>
          </cell>
        </row>
        <row r="13">
          <cell r="F13">
            <v>203.50799999999998</v>
          </cell>
        </row>
        <row r="14">
          <cell r="F14">
            <v>56.53</v>
          </cell>
        </row>
        <row r="15">
          <cell r="F15">
            <v>282.64999999999998</v>
          </cell>
        </row>
        <row r="17">
          <cell r="F17">
            <v>282.64999999999998</v>
          </cell>
        </row>
        <row r="18">
          <cell r="F18">
            <v>180.89599999999999</v>
          </cell>
        </row>
        <row r="19">
          <cell r="F19">
            <v>1198.4359999999999</v>
          </cell>
        </row>
      </sheetData>
      <sheetData sheetId="42">
        <row r="9">
          <cell r="F9">
            <v>4036.2419999999993</v>
          </cell>
        </row>
        <row r="10">
          <cell r="F10">
            <v>2340.3419999999996</v>
          </cell>
        </row>
        <row r="11">
          <cell r="F11">
            <v>3595.308</v>
          </cell>
        </row>
        <row r="12">
          <cell r="F12">
            <v>4454.5639999999994</v>
          </cell>
        </row>
        <row r="13">
          <cell r="F13">
            <v>203.50799999999998</v>
          </cell>
        </row>
        <row r="14">
          <cell r="F14">
            <v>56.53</v>
          </cell>
        </row>
        <row r="15">
          <cell r="F15">
            <v>282.64999999999998</v>
          </cell>
        </row>
        <row r="17">
          <cell r="F17">
            <v>282.64999999999998</v>
          </cell>
        </row>
        <row r="18">
          <cell r="F18">
            <v>180.89599999999999</v>
          </cell>
        </row>
        <row r="19">
          <cell r="F19">
            <v>1198.4359999999999</v>
          </cell>
        </row>
      </sheetData>
      <sheetData sheetId="43">
        <row r="9">
          <cell r="F9">
            <v>4443.2579999999998</v>
          </cell>
        </row>
        <row r="10">
          <cell r="F10">
            <v>2566.462</v>
          </cell>
        </row>
        <row r="11">
          <cell r="F11">
            <v>4137.9960000000001</v>
          </cell>
        </row>
        <row r="12">
          <cell r="F12">
            <v>5132.924</v>
          </cell>
        </row>
        <row r="13">
          <cell r="F13">
            <v>203.50799999999998</v>
          </cell>
        </row>
        <row r="16">
          <cell r="F16">
            <v>282.64999999999998</v>
          </cell>
        </row>
        <row r="17">
          <cell r="F17">
            <v>180.89599999999999</v>
          </cell>
        </row>
        <row r="18">
          <cell r="F18">
            <v>1198.4359999999999</v>
          </cell>
        </row>
      </sheetData>
      <sheetData sheetId="44">
        <row r="9">
          <cell r="F9">
            <v>4443.2579999999998</v>
          </cell>
        </row>
        <row r="10">
          <cell r="F10">
            <v>2566.462</v>
          </cell>
        </row>
        <row r="11">
          <cell r="F11">
            <v>4137.9960000000001</v>
          </cell>
        </row>
        <row r="12">
          <cell r="F12">
            <v>5132.924</v>
          </cell>
        </row>
        <row r="13">
          <cell r="F13">
            <v>203.50799999999998</v>
          </cell>
        </row>
        <row r="15">
          <cell r="F15">
            <v>339.17999999999995</v>
          </cell>
        </row>
        <row r="16">
          <cell r="F16">
            <v>226.12</v>
          </cell>
        </row>
        <row r="17">
          <cell r="F17">
            <v>1820.2660000000001</v>
          </cell>
        </row>
      </sheetData>
      <sheetData sheetId="45">
        <row r="9">
          <cell r="F9">
            <v>4443.2579999999998</v>
          </cell>
        </row>
        <row r="10">
          <cell r="F10">
            <v>2566.462</v>
          </cell>
        </row>
        <row r="11">
          <cell r="F11">
            <v>4137.9960000000001</v>
          </cell>
        </row>
        <row r="12">
          <cell r="F12">
            <v>5132.924</v>
          </cell>
        </row>
        <row r="13">
          <cell r="F13">
            <v>203.50799999999998</v>
          </cell>
        </row>
        <row r="15">
          <cell r="F15">
            <v>203.50799999999998</v>
          </cell>
        </row>
        <row r="16">
          <cell r="F16">
            <v>135.672</v>
          </cell>
        </row>
        <row r="17">
          <cell r="F17">
            <v>2815.194</v>
          </cell>
        </row>
      </sheetData>
      <sheetData sheetId="46">
        <row r="9">
          <cell r="F9">
            <v>4443.2579999999998</v>
          </cell>
        </row>
        <row r="10">
          <cell r="F10">
            <v>2566.462</v>
          </cell>
        </row>
        <row r="11">
          <cell r="F11">
            <v>4137.9960000000001</v>
          </cell>
        </row>
        <row r="12">
          <cell r="F12">
            <v>5132.924</v>
          </cell>
        </row>
        <row r="13">
          <cell r="F13">
            <v>203.50799999999998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4115.384</v>
          </cell>
        </row>
      </sheetData>
      <sheetData sheetId="47">
        <row r="9">
          <cell r="F9">
            <v>4443.2579999999998</v>
          </cell>
        </row>
        <row r="10">
          <cell r="F10">
            <v>2566.462</v>
          </cell>
        </row>
        <row r="11">
          <cell r="F11">
            <v>4137.9960000000001</v>
          </cell>
        </row>
        <row r="12">
          <cell r="F12">
            <v>5132.924</v>
          </cell>
        </row>
        <row r="13">
          <cell r="F13">
            <v>203.50799999999998</v>
          </cell>
        </row>
        <row r="15">
          <cell r="F15">
            <v>2215.9759999999997</v>
          </cell>
        </row>
        <row r="16">
          <cell r="F16">
            <v>1481.086</v>
          </cell>
        </row>
        <row r="17">
          <cell r="F17">
            <v>4036.2419999999993</v>
          </cell>
        </row>
      </sheetData>
      <sheetData sheetId="48">
        <row r="9">
          <cell r="F9">
            <v>4443.2579999999998</v>
          </cell>
        </row>
        <row r="10">
          <cell r="F10">
            <v>2566.462</v>
          </cell>
        </row>
        <row r="11">
          <cell r="F11">
            <v>4137.9960000000001</v>
          </cell>
        </row>
        <row r="12">
          <cell r="F12">
            <v>5132.924</v>
          </cell>
        </row>
        <row r="13">
          <cell r="F13">
            <v>203.50799999999998</v>
          </cell>
        </row>
        <row r="15">
          <cell r="F15">
            <v>938.39799999999991</v>
          </cell>
        </row>
        <row r="16">
          <cell r="F16">
            <v>633.13599999999997</v>
          </cell>
        </row>
        <row r="17">
          <cell r="F17">
            <v>2611.6859999999997</v>
          </cell>
        </row>
      </sheetData>
      <sheetData sheetId="49">
        <row r="9">
          <cell r="F9">
            <v>1763.2579999999998</v>
          </cell>
        </row>
        <row r="10">
          <cell r="F10">
            <v>779.62200000000007</v>
          </cell>
        </row>
        <row r="11">
          <cell r="F11">
            <v>4137.9960000000001</v>
          </cell>
        </row>
        <row r="12">
          <cell r="F12">
            <v>5132.924</v>
          </cell>
        </row>
        <row r="13">
          <cell r="F13">
            <v>203.50799999999998</v>
          </cell>
        </row>
        <row r="15">
          <cell r="F15">
            <v>361.41</v>
          </cell>
        </row>
        <row r="16">
          <cell r="F16">
            <v>191.23</v>
          </cell>
        </row>
        <row r="17">
          <cell r="F17">
            <v>1319.13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F3" sqref="F3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ht="33" customHeight="1" x14ac:dyDescent="0.3">
      <c r="A1" s="1" t="s">
        <v>76</v>
      </c>
      <c r="B1" s="1"/>
      <c r="C1" s="1"/>
      <c r="D1" s="1"/>
      <c r="E1" s="1"/>
      <c r="F1" s="1"/>
      <c r="G1" s="1"/>
      <c r="H1" s="1"/>
      <c r="I1" s="1"/>
    </row>
    <row r="3" spans="1:9" ht="110.25" customHeight="1" x14ac:dyDescent="0.3">
      <c r="A3" s="2" t="s">
        <v>0</v>
      </c>
      <c r="B3" s="2" t="s">
        <v>1</v>
      </c>
      <c r="C3" s="3" t="s">
        <v>2</v>
      </c>
      <c r="D3" s="4"/>
      <c r="E3" s="2" t="s">
        <v>3</v>
      </c>
      <c r="F3" s="2" t="s">
        <v>4</v>
      </c>
    </row>
    <row r="4" spans="1:9" ht="15" customHeight="1" x14ac:dyDescent="0.3">
      <c r="A4" s="5" t="s">
        <v>5</v>
      </c>
      <c r="B4" s="6"/>
      <c r="C4" s="6"/>
      <c r="D4" s="6"/>
      <c r="E4" s="6"/>
      <c r="F4" s="7"/>
    </row>
    <row r="5" spans="1:9" ht="136.5" customHeight="1" x14ac:dyDescent="0.3">
      <c r="A5" s="8" t="s">
        <v>6</v>
      </c>
      <c r="B5" s="9" t="s">
        <v>7</v>
      </c>
      <c r="C5" s="10" t="s">
        <v>8</v>
      </c>
      <c r="D5" s="11"/>
      <c r="E5" s="12" t="s">
        <v>9</v>
      </c>
      <c r="F5" s="13">
        <f>'[1]янв 2019'!F9+'[1]фев 2019'!F9+'[1]март 2019'!F9+'[1]апр 2019'!F9+'[1]май 2019'!F9+'[1]июнь 2019'!F9+'[1]июль 2019'!F9+'[1]авг 2019'!F9+'[1]сент 2019'!F9+'[1]окт 2019'!F9+'[1]нояб 2019'!F9+'[1]дек 2019'!F9</f>
        <v>48604.016000000003</v>
      </c>
    </row>
    <row r="6" spans="1:9" ht="93.75" customHeight="1" x14ac:dyDescent="0.3">
      <c r="A6" s="14" t="s">
        <v>10</v>
      </c>
      <c r="B6" s="9" t="s">
        <v>7</v>
      </c>
      <c r="C6" s="10" t="s">
        <v>8</v>
      </c>
      <c r="D6" s="11"/>
      <c r="E6" s="12" t="s">
        <v>11</v>
      </c>
      <c r="F6" s="15">
        <f>'[1]янв 2019'!F10+'[1]фев 2019'!F10+'[1]март 2019'!F10+'[1]апр 2019'!F10+'[1]май 2019'!F10+'[1]июнь 2019'!F10+'[1]июль 2019'!F10+'[1]авг 2019'!F10+'[1]сент 2019'!F10+'[1]окт 2019'!F10+'[1]нояб 2019'!F10+'[1]дек 2019'!F10</f>
        <v>27880.103999999996</v>
      </c>
    </row>
    <row r="7" spans="1:9" ht="86.4" x14ac:dyDescent="0.3">
      <c r="A7" s="14" t="s">
        <v>12</v>
      </c>
      <c r="B7" s="9" t="s">
        <v>13</v>
      </c>
      <c r="C7" s="10" t="s">
        <v>8</v>
      </c>
      <c r="D7" s="11"/>
      <c r="E7" s="12" t="s">
        <v>14</v>
      </c>
      <c r="F7" s="16">
        <f>'[1]янв 2019'!F11+'[1]фев 2019'!F11+'[1]март 2019'!F11+'[1]апр 2019'!F11+'[1]май 2019'!F11+'[1]июнь 2019'!F11+'[1]июль 2019'!F11+'[1]авг 2019'!F11+'[1]сент 2019'!F11+'[1]окт 2019'!F11+'[1]нояб 2019'!F11+'[1]дек 2019'!F11</f>
        <v>46942.511999999995</v>
      </c>
    </row>
    <row r="8" spans="1:9" ht="86.4" x14ac:dyDescent="0.3">
      <c r="A8" s="14" t="s">
        <v>15</v>
      </c>
      <c r="B8" s="17" t="s">
        <v>16</v>
      </c>
      <c r="C8" s="10" t="s">
        <v>8</v>
      </c>
      <c r="D8" s="11"/>
      <c r="E8" s="12" t="s">
        <v>17</v>
      </c>
      <c r="F8" s="12">
        <f>'[1]янв 2019'!F12+'[1]фев 2019'!F12+'[1]март 2019'!F12+'[1]апр 2019'!F12+'[1]май 2019'!F12+'[1]июнь 2019'!F12+'[1]июль 2019'!F12+'[1]авг 2019'!F12+'[1]сент 2019'!F12+'[1]окт 2019'!F12+'[1]нояб 2019'!F12+'[1]дек 2019'!F12</f>
        <v>58203.287999999993</v>
      </c>
    </row>
    <row r="9" spans="1:9" ht="28.8" x14ac:dyDescent="0.3">
      <c r="A9" s="8" t="s">
        <v>18</v>
      </c>
      <c r="B9" s="18" t="s">
        <v>19</v>
      </c>
      <c r="C9" s="10" t="s">
        <v>8</v>
      </c>
      <c r="D9" s="11"/>
      <c r="E9" s="13">
        <v>0.18</v>
      </c>
      <c r="F9" s="13">
        <f>'[1]янв 2019'!F13+'[1]фев 2019'!F13+'[1]март 2019'!F13+'[1]апр 2019'!F13+'[1]май 2019'!F13+'[1]июнь 2019'!F13+'[1]июль 2019'!F13+'[1]авг 2019'!F13+'[1]сент 2019'!F13+'[1]окт 2019'!F13+'[1]нояб 2019'!F13+'[1]дек 2019'!F13</f>
        <v>2442.096</v>
      </c>
    </row>
    <row r="10" spans="1:9" ht="43.2" x14ac:dyDescent="0.3">
      <c r="A10" s="8" t="s">
        <v>20</v>
      </c>
      <c r="B10" s="18" t="s">
        <v>19</v>
      </c>
      <c r="C10" s="10" t="s">
        <v>21</v>
      </c>
      <c r="D10" s="19"/>
      <c r="E10" s="20" t="s">
        <v>22</v>
      </c>
      <c r="F10" s="13">
        <f>'[1]янв 2019'!F14+'[1]фев 2019'!F14+'[1]март 2019'!F14+'[1]апр 2019'!F14+'[1]май 2019'!F14</f>
        <v>282.64999999999998</v>
      </c>
    </row>
    <row r="11" spans="1:9" ht="46.5" customHeight="1" x14ac:dyDescent="0.3">
      <c r="A11" s="14" t="s">
        <v>23</v>
      </c>
      <c r="B11" s="18" t="s">
        <v>19</v>
      </c>
      <c r="C11" s="10" t="s">
        <v>21</v>
      </c>
      <c r="D11" s="11"/>
      <c r="E11" s="20" t="s">
        <v>24</v>
      </c>
      <c r="F11" s="13">
        <f>'[1]янв 2019'!F15+'[1]фев 2019'!F15+'[1]март 2019'!F15+'[1]апр 2019'!F15+'[1]май 2019'!F15</f>
        <v>1413.25</v>
      </c>
    </row>
    <row r="12" spans="1:9" ht="61.5" customHeight="1" x14ac:dyDescent="0.3">
      <c r="A12" s="14" t="s">
        <v>25</v>
      </c>
      <c r="B12" s="21" t="s">
        <v>26</v>
      </c>
      <c r="C12" s="10" t="s">
        <v>21</v>
      </c>
      <c r="D12" s="11"/>
      <c r="E12" s="13">
        <v>0.16</v>
      </c>
      <c r="F12" s="13">
        <v>2200</v>
      </c>
    </row>
    <row r="13" spans="1:9" ht="15" customHeight="1" x14ac:dyDescent="0.3">
      <c r="A13" s="22" t="s">
        <v>27</v>
      </c>
      <c r="B13" s="21"/>
      <c r="C13" s="23"/>
      <c r="D13" s="24"/>
      <c r="E13" s="13"/>
      <c r="F13" s="25">
        <f>F5+F6+F7+F8+F9+F10+F11+F12</f>
        <v>187967.91599999997</v>
      </c>
    </row>
    <row r="14" spans="1:9" ht="15" customHeight="1" x14ac:dyDescent="0.3">
      <c r="A14" s="8" t="s">
        <v>28</v>
      </c>
      <c r="B14" s="18" t="s">
        <v>19</v>
      </c>
      <c r="C14" s="10" t="s">
        <v>21</v>
      </c>
      <c r="D14" s="11"/>
      <c r="E14" s="26">
        <v>0.25</v>
      </c>
      <c r="F14" s="26">
        <f>'[1]янв 2019'!F17+'[1]фев 2019'!F17+'[1]март 2019'!F17+'[1]апр 2019'!F17+'[1]май 2019'!F17+'[1]июнь 2019'!F16+'[1]июль 2019'!F15+'[1]авг 2019'!F15+'[1]сент 2019'!F15+'[1]окт 2019'!F15+'[1]нояб 2019'!F15+'[1]дек 2019'!F15</f>
        <v>5754.3719999999994</v>
      </c>
    </row>
    <row r="15" spans="1:9" ht="15.75" customHeight="1" x14ac:dyDescent="0.3">
      <c r="A15" s="8" t="s">
        <v>29</v>
      </c>
      <c r="B15" s="18" t="s">
        <v>19</v>
      </c>
      <c r="C15" s="10" t="s">
        <v>21</v>
      </c>
      <c r="D15" s="11"/>
      <c r="E15" s="26">
        <v>0.16</v>
      </c>
      <c r="F15" s="26">
        <f>'[1]янв 2019'!F18+'[1]фев 2019'!F18+'[1]март 2019'!F18+'[1]апр 2019'!F18+'[1]май 2019'!F18+'[1]июнь 2019'!F17+'[1]июль 2019'!F16+'[1]авг 2019'!F16+'[1]сент 2019'!F16+'[1]окт 2019'!F16+'[1]нояб 2019'!F16+'[1]дек 2019'!F16</f>
        <v>3752.62</v>
      </c>
    </row>
    <row r="16" spans="1:9" ht="15" customHeight="1" x14ac:dyDescent="0.3">
      <c r="A16" s="8" t="s">
        <v>30</v>
      </c>
      <c r="B16" s="18" t="s">
        <v>19</v>
      </c>
      <c r="C16" s="10" t="s">
        <v>21</v>
      </c>
      <c r="D16" s="11"/>
      <c r="E16" s="26">
        <v>1.06</v>
      </c>
      <c r="F16" s="26">
        <f>'[1]янв 2019'!F19+'[1]фев 2019'!F19+'[1]март 2019'!F19+'[1]апр 2019'!F19+'[1]май 2019'!F19+'[1]июнь 2019'!F18+'[1]июль 2019'!F17+'[1]авг 2019'!F17+'[1]сент 2019'!F17+'[1]окт 2019'!F17+'[1]нояб 2019'!F17+'[1]дек 2019'!F17</f>
        <v>23908.518</v>
      </c>
    </row>
    <row r="17" spans="1:6" x14ac:dyDescent="0.3">
      <c r="A17" s="27" t="s">
        <v>31</v>
      </c>
      <c r="B17" s="28"/>
      <c r="C17" s="28"/>
      <c r="D17" s="29"/>
      <c r="E17" s="30"/>
      <c r="F17" s="31">
        <f>F13+F14+F15+F16</f>
        <v>221383.42599999998</v>
      </c>
    </row>
    <row r="18" spans="1:6" x14ac:dyDescent="0.3">
      <c r="A18" s="32" t="s">
        <v>32</v>
      </c>
      <c r="B18" s="32"/>
      <c r="C18" s="32"/>
      <c r="D18" s="32"/>
      <c r="E18" s="32"/>
      <c r="F18" s="32"/>
    </row>
    <row r="19" spans="1:6" ht="110.4" x14ac:dyDescent="0.3">
      <c r="A19" s="2" t="s">
        <v>0</v>
      </c>
      <c r="B19" s="2" t="s">
        <v>1</v>
      </c>
      <c r="C19" s="17" t="s">
        <v>2</v>
      </c>
      <c r="D19" s="33" t="s">
        <v>33</v>
      </c>
      <c r="E19" s="2" t="s">
        <v>3</v>
      </c>
      <c r="F19" s="2" t="s">
        <v>4</v>
      </c>
    </row>
    <row r="20" spans="1:6" ht="57.6" x14ac:dyDescent="0.3">
      <c r="A20" s="34" t="s">
        <v>34</v>
      </c>
      <c r="B20" s="17" t="s">
        <v>35</v>
      </c>
      <c r="C20" s="17" t="s">
        <v>36</v>
      </c>
      <c r="D20" s="35">
        <v>0.75</v>
      </c>
      <c r="E20" s="12">
        <v>1760</v>
      </c>
      <c r="F20" s="12">
        <f>E20*D20</f>
        <v>1320</v>
      </c>
    </row>
    <row r="21" spans="1:6" ht="57.6" x14ac:dyDescent="0.3">
      <c r="A21" s="34" t="s">
        <v>37</v>
      </c>
      <c r="B21" s="17" t="s">
        <v>35</v>
      </c>
      <c r="C21" s="17" t="s">
        <v>36</v>
      </c>
      <c r="D21" s="35">
        <v>0.5</v>
      </c>
      <c r="E21" s="12">
        <v>1925</v>
      </c>
      <c r="F21" s="12">
        <v>963</v>
      </c>
    </row>
    <row r="22" spans="1:6" ht="57.6" x14ac:dyDescent="0.3">
      <c r="A22" s="34" t="s">
        <v>38</v>
      </c>
      <c r="B22" s="17" t="s">
        <v>35</v>
      </c>
      <c r="C22" s="17" t="s">
        <v>36</v>
      </c>
      <c r="D22" s="35">
        <v>1.5</v>
      </c>
      <c r="E22" s="12">
        <v>1760</v>
      </c>
      <c r="F22" s="12">
        <f>E22*D22</f>
        <v>2640</v>
      </c>
    </row>
    <row r="23" spans="1:6" ht="57.6" x14ac:dyDescent="0.3">
      <c r="A23" s="34" t="s">
        <v>39</v>
      </c>
      <c r="B23" s="36" t="s">
        <v>40</v>
      </c>
      <c r="C23" s="17" t="s">
        <v>36</v>
      </c>
      <c r="D23" s="35">
        <v>1</v>
      </c>
      <c r="E23" s="12">
        <v>1210</v>
      </c>
      <c r="F23" s="12">
        <f>E23*D23</f>
        <v>1210</v>
      </c>
    </row>
    <row r="24" spans="1:6" ht="43.2" x14ac:dyDescent="0.3">
      <c r="A24" s="34" t="s">
        <v>41</v>
      </c>
      <c r="B24" s="17" t="s">
        <v>40</v>
      </c>
      <c r="C24" s="17" t="s">
        <v>42</v>
      </c>
      <c r="D24" s="35">
        <v>60</v>
      </c>
      <c r="E24" s="12">
        <f>F24/D24</f>
        <v>27.5</v>
      </c>
      <c r="F24" s="12">
        <v>1650</v>
      </c>
    </row>
    <row r="25" spans="1:6" ht="42.75" customHeight="1" x14ac:dyDescent="0.3">
      <c r="A25" s="34" t="s">
        <v>43</v>
      </c>
      <c r="B25" s="17" t="s">
        <v>40</v>
      </c>
      <c r="C25" s="17" t="s">
        <v>36</v>
      </c>
      <c r="D25" s="35">
        <v>2</v>
      </c>
      <c r="E25" s="12">
        <v>1925</v>
      </c>
      <c r="F25" s="12">
        <f>E25*D25</f>
        <v>3850</v>
      </c>
    </row>
    <row r="26" spans="1:6" ht="57.6" x14ac:dyDescent="0.3">
      <c r="A26" s="34" t="s">
        <v>44</v>
      </c>
      <c r="B26" s="17" t="s">
        <v>40</v>
      </c>
      <c r="C26" s="17" t="s">
        <v>36</v>
      </c>
      <c r="D26" s="35">
        <v>1.5</v>
      </c>
      <c r="E26" s="12">
        <v>1760</v>
      </c>
      <c r="F26" s="12">
        <v>2640</v>
      </c>
    </row>
    <row r="27" spans="1:6" ht="57.6" x14ac:dyDescent="0.3">
      <c r="A27" s="34" t="s">
        <v>45</v>
      </c>
      <c r="B27" s="17" t="s">
        <v>40</v>
      </c>
      <c r="C27" s="17" t="s">
        <v>46</v>
      </c>
      <c r="D27" s="35">
        <v>1</v>
      </c>
      <c r="E27" s="12">
        <f>F27/D27</f>
        <v>1210</v>
      </c>
      <c r="F27" s="12">
        <v>1210</v>
      </c>
    </row>
    <row r="28" spans="1:6" ht="57.6" x14ac:dyDescent="0.3">
      <c r="A28" s="34" t="s">
        <v>47</v>
      </c>
      <c r="B28" s="17" t="s">
        <v>40</v>
      </c>
      <c r="C28" s="17" t="s">
        <v>36</v>
      </c>
      <c r="D28" s="35">
        <v>2.5</v>
      </c>
      <c r="E28" s="12">
        <v>1760</v>
      </c>
      <c r="F28" s="12">
        <v>4400</v>
      </c>
    </row>
    <row r="29" spans="1:6" ht="57.6" x14ac:dyDescent="0.3">
      <c r="A29" s="34" t="s">
        <v>48</v>
      </c>
      <c r="B29" s="36" t="s">
        <v>49</v>
      </c>
      <c r="C29" s="17" t="s">
        <v>36</v>
      </c>
      <c r="D29" s="35">
        <v>1</v>
      </c>
      <c r="E29" s="12">
        <v>1650</v>
      </c>
      <c r="F29" s="12">
        <v>1650</v>
      </c>
    </row>
    <row r="30" spans="1:6" ht="86.4" x14ac:dyDescent="0.3">
      <c r="A30" s="34" t="s">
        <v>50</v>
      </c>
      <c r="B30" s="36" t="s">
        <v>51</v>
      </c>
      <c r="C30" s="17" t="s">
        <v>52</v>
      </c>
      <c r="D30" s="35">
        <v>1</v>
      </c>
      <c r="E30" s="12">
        <f t="shared" ref="E30:E40" si="0">F30/D30</f>
        <v>3300</v>
      </c>
      <c r="F30" s="12">
        <v>3300</v>
      </c>
    </row>
    <row r="31" spans="1:6" ht="28.8" x14ac:dyDescent="0.3">
      <c r="A31" s="34" t="s">
        <v>53</v>
      </c>
      <c r="B31" s="17" t="s">
        <v>51</v>
      </c>
      <c r="C31" s="17" t="s">
        <v>52</v>
      </c>
      <c r="D31" s="35">
        <v>1</v>
      </c>
      <c r="E31" s="12">
        <f t="shared" si="0"/>
        <v>352</v>
      </c>
      <c r="F31" s="12">
        <v>352</v>
      </c>
    </row>
    <row r="32" spans="1:6" ht="43.2" x14ac:dyDescent="0.3">
      <c r="A32" s="34" t="s">
        <v>54</v>
      </c>
      <c r="B32" s="36" t="s">
        <v>55</v>
      </c>
      <c r="C32" s="17" t="s">
        <v>56</v>
      </c>
      <c r="D32" s="35">
        <v>18</v>
      </c>
      <c r="E32" s="12">
        <f t="shared" si="0"/>
        <v>1634.1666666666667</v>
      </c>
      <c r="F32" s="12">
        <v>29415</v>
      </c>
    </row>
    <row r="33" spans="1:6" ht="51.75" customHeight="1" x14ac:dyDescent="0.3">
      <c r="A33" s="34" t="s">
        <v>57</v>
      </c>
      <c r="B33" s="17" t="s">
        <v>55</v>
      </c>
      <c r="C33" s="17" t="s">
        <v>56</v>
      </c>
      <c r="D33" s="35">
        <v>12</v>
      </c>
      <c r="E33" s="12">
        <f t="shared" si="0"/>
        <v>1322.6666666666667</v>
      </c>
      <c r="F33" s="12">
        <v>15872</v>
      </c>
    </row>
    <row r="34" spans="1:6" ht="45.75" customHeight="1" x14ac:dyDescent="0.3">
      <c r="A34" s="34" t="s">
        <v>58</v>
      </c>
      <c r="B34" s="36" t="s">
        <v>59</v>
      </c>
      <c r="C34" s="17" t="s">
        <v>60</v>
      </c>
      <c r="D34" s="35">
        <v>4.05</v>
      </c>
      <c r="E34" s="12">
        <f t="shared" si="0"/>
        <v>1706.172839506173</v>
      </c>
      <c r="F34" s="12">
        <v>6910</v>
      </c>
    </row>
    <row r="35" spans="1:6" ht="45.75" customHeight="1" x14ac:dyDescent="0.3">
      <c r="A35" s="34" t="s">
        <v>61</v>
      </c>
      <c r="B35" s="36" t="s">
        <v>59</v>
      </c>
      <c r="C35" s="17" t="s">
        <v>52</v>
      </c>
      <c r="D35" s="35">
        <v>15</v>
      </c>
      <c r="E35" s="12">
        <f t="shared" si="0"/>
        <v>130</v>
      </c>
      <c r="F35" s="12">
        <v>1950</v>
      </c>
    </row>
    <row r="36" spans="1:6" ht="43.5" customHeight="1" x14ac:dyDescent="0.3">
      <c r="A36" s="34" t="s">
        <v>62</v>
      </c>
      <c r="B36" s="17" t="s">
        <v>59</v>
      </c>
      <c r="C36" s="17" t="s">
        <v>52</v>
      </c>
      <c r="D36" s="35">
        <v>1</v>
      </c>
      <c r="E36" s="12">
        <f t="shared" si="0"/>
        <v>1375</v>
      </c>
      <c r="F36" s="12">
        <v>1375</v>
      </c>
    </row>
    <row r="37" spans="1:6" ht="72.75" customHeight="1" x14ac:dyDescent="0.3">
      <c r="A37" s="34" t="s">
        <v>63</v>
      </c>
      <c r="B37" s="17" t="s">
        <v>59</v>
      </c>
      <c r="C37" s="17" t="s">
        <v>52</v>
      </c>
      <c r="D37" s="35">
        <v>1</v>
      </c>
      <c r="E37" s="12">
        <f t="shared" si="0"/>
        <v>6359</v>
      </c>
      <c r="F37" s="12">
        <v>6359</v>
      </c>
    </row>
    <row r="38" spans="1:6" ht="75" customHeight="1" x14ac:dyDescent="0.3">
      <c r="A38" s="34" t="s">
        <v>64</v>
      </c>
      <c r="B38" s="36" t="s">
        <v>65</v>
      </c>
      <c r="C38" s="17" t="s">
        <v>56</v>
      </c>
      <c r="D38" s="35">
        <v>6</v>
      </c>
      <c r="E38" s="12">
        <f t="shared" si="0"/>
        <v>1089</v>
      </c>
      <c r="F38" s="12">
        <v>6534</v>
      </c>
    </row>
    <row r="39" spans="1:6" ht="33.75" customHeight="1" x14ac:dyDescent="0.3">
      <c r="A39" s="34" t="s">
        <v>66</v>
      </c>
      <c r="B39" s="36" t="s">
        <v>65</v>
      </c>
      <c r="C39" s="17" t="s">
        <v>52</v>
      </c>
      <c r="D39" s="35">
        <v>1</v>
      </c>
      <c r="E39" s="12">
        <f t="shared" si="0"/>
        <v>11469</v>
      </c>
      <c r="F39" s="12">
        <v>11469</v>
      </c>
    </row>
    <row r="40" spans="1:6" ht="30.75" customHeight="1" x14ac:dyDescent="0.3">
      <c r="A40" s="34" t="s">
        <v>53</v>
      </c>
      <c r="B40" s="36" t="s">
        <v>67</v>
      </c>
      <c r="C40" s="17" t="s">
        <v>52</v>
      </c>
      <c r="D40" s="35">
        <v>1</v>
      </c>
      <c r="E40" s="37">
        <f t="shared" si="0"/>
        <v>550</v>
      </c>
      <c r="F40" s="12">
        <v>550</v>
      </c>
    </row>
    <row r="41" spans="1:6" ht="60" customHeight="1" x14ac:dyDescent="0.3">
      <c r="A41" s="34" t="s">
        <v>68</v>
      </c>
      <c r="B41" s="36" t="s">
        <v>69</v>
      </c>
      <c r="C41" s="17"/>
      <c r="D41" s="35">
        <v>1</v>
      </c>
      <c r="E41" s="37">
        <v>2387</v>
      </c>
      <c r="F41" s="12">
        <v>2387</v>
      </c>
    </row>
    <row r="42" spans="1:6" ht="60" customHeight="1" x14ac:dyDescent="0.3">
      <c r="A42" s="34" t="s">
        <v>70</v>
      </c>
      <c r="B42" s="36" t="s">
        <v>69</v>
      </c>
      <c r="C42" s="17" t="s">
        <v>52</v>
      </c>
      <c r="D42" s="35">
        <v>1</v>
      </c>
      <c r="E42" s="12">
        <f>F42/D42</f>
        <v>1089</v>
      </c>
      <c r="F42" s="12">
        <v>1089</v>
      </c>
    </row>
    <row r="43" spans="1:6" x14ac:dyDescent="0.3">
      <c r="A43" s="38" t="s">
        <v>71</v>
      </c>
      <c r="B43" s="39"/>
      <c r="C43" s="39"/>
      <c r="D43" s="39"/>
      <c r="E43" s="40"/>
      <c r="F43" s="40">
        <f>F20+F21+F22+F23+F24+F25+F27+F26+F28+F29+F30+F32+F31+F33+F34+F35+F36+F37+F38+F39+F40+F41+F42</f>
        <v>109095</v>
      </c>
    </row>
    <row r="44" spans="1:6" x14ac:dyDescent="0.3">
      <c r="A44" s="41" t="s">
        <v>72</v>
      </c>
      <c r="B44" s="42"/>
      <c r="C44" s="42"/>
      <c r="D44" s="42"/>
      <c r="E44" s="42"/>
      <c r="F44" s="43"/>
    </row>
    <row r="45" spans="1:6" ht="110.4" x14ac:dyDescent="0.3">
      <c r="A45" s="2" t="s">
        <v>0</v>
      </c>
      <c r="B45" s="2" t="s">
        <v>1</v>
      </c>
      <c r="C45" s="17" t="s">
        <v>2</v>
      </c>
      <c r="D45" s="33" t="s">
        <v>33</v>
      </c>
      <c r="E45" s="2" t="s">
        <v>3</v>
      </c>
      <c r="F45" s="2" t="s">
        <v>4</v>
      </c>
    </row>
    <row r="46" spans="1:6" ht="62.25" customHeight="1" x14ac:dyDescent="0.3">
      <c r="A46" s="34" t="s">
        <v>73</v>
      </c>
      <c r="B46" s="17" t="s">
        <v>65</v>
      </c>
      <c r="C46" s="17" t="s">
        <v>74</v>
      </c>
      <c r="D46" s="17">
        <v>14.337999999999999</v>
      </c>
      <c r="E46" s="12">
        <f>F46/D46</f>
        <v>9562.9794950481246</v>
      </c>
      <c r="F46" s="44">
        <v>137114</v>
      </c>
    </row>
    <row r="47" spans="1:6" ht="28.8" x14ac:dyDescent="0.3">
      <c r="A47" s="38" t="s">
        <v>75</v>
      </c>
      <c r="B47" s="45"/>
      <c r="C47" s="21"/>
      <c r="D47" s="21"/>
      <c r="E47" s="20"/>
      <c r="F47" s="46">
        <f>F46</f>
        <v>137114</v>
      </c>
    </row>
    <row r="48" spans="1:6" x14ac:dyDescent="0.3">
      <c r="A48" s="47"/>
    </row>
  </sheetData>
  <mergeCells count="16">
    <mergeCell ref="C14:D14"/>
    <mergeCell ref="C15:D15"/>
    <mergeCell ref="C16:D16"/>
    <mergeCell ref="A18:F18"/>
    <mergeCell ref="A44:F44"/>
    <mergeCell ref="C7:D7"/>
    <mergeCell ref="C8:D8"/>
    <mergeCell ref="C9:D9"/>
    <mergeCell ref="C10:D10"/>
    <mergeCell ref="C11:D11"/>
    <mergeCell ref="C12:D12"/>
    <mergeCell ref="A1:I1"/>
    <mergeCell ref="C3:D3"/>
    <mergeCell ref="A4:F4"/>
    <mergeCell ref="C5:D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2020-05-13T09:50:10Z</dcterms:created>
  <dcterms:modified xsi:type="dcterms:W3CDTF">2020-05-13T09:53:28Z</dcterms:modified>
</cp:coreProperties>
</file>