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G30" i="1"/>
  <c r="G31" s="1"/>
  <c r="F30"/>
  <c r="E30"/>
  <c r="D30"/>
  <c r="D31" s="1"/>
  <c r="C30"/>
  <c r="C31" s="1"/>
  <c r="I29"/>
  <c r="H29"/>
  <c r="I28"/>
  <c r="H28"/>
  <c r="G28"/>
  <c r="I27"/>
  <c r="H27"/>
  <c r="I26"/>
  <c r="H26"/>
  <c r="I25"/>
  <c r="I30" s="1"/>
  <c r="H25"/>
  <c r="H30" s="1"/>
  <c r="F23"/>
  <c r="D23"/>
  <c r="C23"/>
  <c r="I22"/>
  <c r="H22"/>
  <c r="G21"/>
  <c r="G23" s="1"/>
  <c r="E21"/>
  <c r="H21" s="1"/>
  <c r="H23" s="1"/>
  <c r="G20"/>
  <c r="F20"/>
  <c r="F31" s="1"/>
  <c r="E20"/>
  <c r="D20"/>
  <c r="C20"/>
  <c r="I18"/>
  <c r="I20" s="1"/>
  <c r="H18"/>
  <c r="I16"/>
  <c r="H16"/>
  <c r="H20" s="1"/>
  <c r="I14"/>
  <c r="H14"/>
  <c r="I12"/>
  <c r="H12"/>
  <c r="I10"/>
  <c r="H10"/>
  <c r="I8"/>
  <c r="H8"/>
  <c r="I31" l="1"/>
  <c r="H31"/>
  <c r="I21"/>
  <c r="I23" s="1"/>
  <c r="E23"/>
  <c r="E31" s="1"/>
</calcChain>
</file>

<file path=xl/sharedStrings.xml><?xml version="1.0" encoding="utf-8"?>
<sst xmlns="http://schemas.openxmlformats.org/spreadsheetml/2006/main" count="32" uniqueCount="29">
  <si>
    <t>Информация о состоянии лицевого счета  д.№  28 по ул. Садовая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</si>
  <si>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</si>
  <si>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</si>
  <si>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</si>
  <si>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</si>
  <si>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</si>
  <si>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населением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</si>
  <si>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</si>
  <si>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</si>
  <si>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Обслуживаемая площадь  - 2056,8 кв.м. </t>
  </si>
  <si>
    <t>Содержание</t>
  </si>
  <si>
    <t xml:space="preserve"> </t>
  </si>
  <si>
    <t>Текущий ремонт</t>
  </si>
  <si>
    <t>Управление</t>
  </si>
  <si>
    <t>ОДН водоснабжение</t>
  </si>
  <si>
    <t>ОДН водоотведение</t>
  </si>
  <si>
    <t>ОДН электроснабжение</t>
  </si>
  <si>
    <t>Итого</t>
  </si>
  <si>
    <t>Капитальный ремонт</t>
  </si>
  <si>
    <t>Платежи банка</t>
  </si>
  <si>
    <t xml:space="preserve">Водоснабжение </t>
  </si>
  <si>
    <t>водоотведение</t>
  </si>
  <si>
    <t>Теплоснабжение</t>
  </si>
  <si>
    <t>Сбор и вывоз ТБО</t>
  </si>
  <si>
    <t>Обращение с ТКО</t>
  </si>
  <si>
    <t>ВСЕГО</t>
  </si>
  <si>
    <t>УТВЕРЖДАЮ</t>
  </si>
  <si>
    <t>Директор ООО УК "Эталон"____________________Дмитриева Н.К</t>
  </si>
  <si>
    <t>за период  01.01.2021-31.12.2021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</si>
</sst>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29"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 Cyr"/>
      <charset val="204"/>
    </font>
    <font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11" borderId="33" applyNumberFormat="0" applyAlignment="0" applyProtection="0"/>
    <xf numFmtId="0" fontId="15" fillId="24" borderId="34" applyNumberFormat="0" applyAlignment="0" applyProtection="0"/>
    <xf numFmtId="0" fontId="16" fillId="24" borderId="33" applyNumberFormat="0" applyAlignment="0" applyProtection="0"/>
    <xf numFmtId="164" fontId="10" fillId="0" borderId="0" applyFont="0" applyFill="0" applyBorder="0" applyAlignment="0" applyProtection="0"/>
    <xf numFmtId="0" fontId="17" fillId="0" borderId="35" applyNumberFormat="0" applyFill="0" applyAlignment="0" applyProtection="0"/>
    <xf numFmtId="0" fontId="18" fillId="0" borderId="36" applyNumberFormat="0" applyFill="0" applyAlignment="0" applyProtection="0"/>
    <xf numFmtId="0" fontId="19" fillId="0" borderId="3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38" applyNumberFormat="0" applyFill="0" applyAlignment="0" applyProtection="0"/>
    <xf numFmtId="0" fontId="21" fillId="25" borderId="39" applyNumberFormat="0" applyAlignment="0" applyProtection="0"/>
    <xf numFmtId="0" fontId="22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24" fillId="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7" borderId="40" applyNumberFormat="0" applyFont="0" applyAlignment="0" applyProtection="0"/>
    <xf numFmtId="0" fontId="10" fillId="27" borderId="40" applyNumberFormat="0" applyFont="0" applyAlignment="0" applyProtection="0"/>
    <xf numFmtId="0" fontId="26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</cellStyleXfs>
  <cellXfs count="79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/>
    <xf numFmtId="3" fontId="8" fillId="0" borderId="11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1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0" fontId="8" fillId="0" borderId="0" xfId="1" applyFont="1"/>
    <xf numFmtId="0" fontId="11" fillId="0" borderId="0" xfId="0" applyFont="1"/>
    <xf numFmtId="3" fontId="8" fillId="3" borderId="11" xfId="1" applyNumberFormat="1" applyFont="1" applyFill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Border="1" applyAlignment="1">
      <alignment horizontal="center"/>
    </xf>
    <xf numFmtId="2" fontId="5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6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9" xfId="0" applyNumberFormat="1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left"/>
    </xf>
    <xf numFmtId="3" fontId="8" fillId="3" borderId="12" xfId="0" applyNumberFormat="1" applyFont="1" applyFill="1" applyBorder="1" applyAlignment="1">
      <alignment horizontal="left"/>
    </xf>
    <xf numFmtId="3" fontId="8" fillId="3" borderId="13" xfId="0" applyNumberFormat="1" applyFont="1" applyFill="1" applyBorder="1" applyAlignment="1">
      <alignment horizontal="left"/>
    </xf>
    <xf numFmtId="3" fontId="8" fillId="3" borderId="12" xfId="0" applyNumberFormat="1" applyFont="1" applyFill="1" applyBorder="1" applyAlignment="1">
      <alignment horizontal="center"/>
    </xf>
    <xf numFmtId="3" fontId="8" fillId="0" borderId="14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center"/>
    </xf>
    <xf numFmtId="3" fontId="2" fillId="4" borderId="18" xfId="0" applyNumberFormat="1" applyFont="1" applyFill="1" applyBorder="1" applyAlignment="1">
      <alignment horizontal="center"/>
    </xf>
    <xf numFmtId="3" fontId="2" fillId="4" borderId="19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3" fontId="8" fillId="0" borderId="6" xfId="1" applyNumberFormat="1" applyFont="1" applyBorder="1" applyAlignment="1">
      <alignment horizontal="left" wrapText="1"/>
    </xf>
    <xf numFmtId="3" fontId="8" fillId="0" borderId="8" xfId="1" applyNumberFormat="1" applyFont="1" applyBorder="1" applyAlignment="1">
      <alignment horizontal="left" wrapText="1"/>
    </xf>
    <xf numFmtId="3" fontId="8" fillId="5" borderId="11" xfId="1" applyNumberFormat="1" applyFont="1" applyFill="1" applyBorder="1" applyAlignment="1">
      <alignment horizontal="center"/>
    </xf>
    <xf numFmtId="3" fontId="8" fillId="5" borderId="9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left" wrapText="1"/>
    </xf>
    <xf numFmtId="3" fontId="8" fillId="3" borderId="6" xfId="1" applyNumberFormat="1" applyFon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left" wrapText="1"/>
    </xf>
    <xf numFmtId="3" fontId="2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8" fillId="0" borderId="23" xfId="0" applyNumberFormat="1" applyFont="1" applyBorder="1" applyAlignment="1">
      <alignment horizontal="left" wrapText="1"/>
    </xf>
    <xf numFmtId="3" fontId="8" fillId="0" borderId="24" xfId="0" applyNumberFormat="1" applyFont="1" applyBorder="1" applyAlignment="1">
      <alignment horizontal="left" wrapText="1"/>
    </xf>
    <xf numFmtId="3" fontId="8" fillId="0" borderId="25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left" wrapText="1"/>
    </xf>
    <xf numFmtId="3" fontId="8" fillId="0" borderId="13" xfId="0" applyNumberFormat="1" applyFont="1" applyBorder="1" applyAlignment="1">
      <alignment horizontal="left" wrapText="1"/>
    </xf>
    <xf numFmtId="3" fontId="8" fillId="0" borderId="12" xfId="0" applyNumberFormat="1" applyFont="1" applyBorder="1" applyAlignment="1">
      <alignment horizontal="left"/>
    </xf>
    <xf numFmtId="3" fontId="8" fillId="0" borderId="13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center"/>
    </xf>
    <xf numFmtId="3" fontId="8" fillId="0" borderId="28" xfId="0" applyNumberFormat="1" applyFont="1" applyBorder="1" applyAlignment="1">
      <alignment horizontal="center"/>
    </xf>
    <xf numFmtId="3" fontId="5" fillId="4" borderId="31" xfId="0" applyNumberFormat="1" applyFont="1" applyFill="1" applyBorder="1" applyAlignment="1">
      <alignment horizontal="center"/>
    </xf>
    <xf numFmtId="3" fontId="5" fillId="4" borderId="22" xfId="0" applyNumberFormat="1" applyFont="1" applyFill="1" applyBorder="1" applyAlignment="1">
      <alignment horizontal="center"/>
    </xf>
    <xf numFmtId="3" fontId="5" fillId="4" borderId="32" xfId="0" applyNumberFormat="1" applyFont="1" applyFill="1" applyBorder="1" applyAlignment="1">
      <alignment horizontal="center"/>
    </xf>
    <xf numFmtId="3" fontId="5" fillId="4" borderId="20" xfId="0" applyNumberFormat="1" applyFont="1" applyFill="1" applyBorder="1" applyAlignment="1">
      <alignment horizontal="center"/>
    </xf>
    <xf numFmtId="3" fontId="5" fillId="4" borderId="18" xfId="0" applyNumberFormat="1" applyFont="1" applyFill="1" applyBorder="1" applyAlignment="1">
      <alignment horizontal="left"/>
    </xf>
    <xf numFmtId="3" fontId="5" fillId="4" borderId="19" xfId="0" applyNumberFormat="1" applyFont="1" applyFill="1" applyBorder="1" applyAlignment="1">
      <alignment horizontal="left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51"/>
  <sheetViews>
    <sheetView tabSelected="1" workbookViewId="0">
      <selection activeCell="A4" sqref="A4:I4"/>
    </sheetView>
  </sheetViews>
  <sheetFormatPr defaultRowHeight="12.75"/>
  <cols>
    <col min="1" max="1" width="9.140625" style="1"/>
    <col min="2" max="2" width="15.140625" style="1" customWidth="1"/>
    <col min="3" max="3" width="13.28515625" style="2" customWidth="1"/>
    <col min="4" max="4" width="13.140625" style="1" customWidth="1"/>
    <col min="5" max="5" width="12.5703125" style="1" customWidth="1"/>
    <col min="6" max="6" width="13.140625" style="1" customWidth="1"/>
    <col min="7" max="7" width="16.42578125" style="1" customWidth="1"/>
    <col min="8" max="8" width="18.7109375" style="1" customWidth="1"/>
    <col min="9" max="9" width="19.85546875" style="1" customWidth="1"/>
    <col min="10" max="15" width="9.140625" style="1" customWidth="1"/>
    <col min="16" max="254" width="9.140625" style="1"/>
    <col min="255" max="255" width="15.140625" style="1" customWidth="1"/>
    <col min="256" max="256" width="13.28515625" style="1" customWidth="1"/>
    <col min="257" max="257" width="11.140625" style="1" customWidth="1"/>
    <col min="258" max="258" width="12.5703125" style="1" customWidth="1"/>
    <col min="259" max="259" width="13.140625" style="1" customWidth="1"/>
    <col min="260" max="260" width="16.42578125" style="1" customWidth="1"/>
    <col min="261" max="261" width="18.7109375" style="1" customWidth="1"/>
    <col min="262" max="262" width="19.85546875" style="1" customWidth="1"/>
    <col min="263" max="510" width="9.140625" style="1"/>
    <col min="511" max="511" width="15.140625" style="1" customWidth="1"/>
    <col min="512" max="512" width="13.28515625" style="1" customWidth="1"/>
    <col min="513" max="513" width="11.140625" style="1" customWidth="1"/>
    <col min="514" max="514" width="12.5703125" style="1" customWidth="1"/>
    <col min="515" max="515" width="13.140625" style="1" customWidth="1"/>
    <col min="516" max="516" width="16.42578125" style="1" customWidth="1"/>
    <col min="517" max="517" width="18.7109375" style="1" customWidth="1"/>
    <col min="518" max="518" width="19.85546875" style="1" customWidth="1"/>
    <col min="519" max="766" width="9.140625" style="1"/>
    <col min="767" max="767" width="15.140625" style="1" customWidth="1"/>
    <col min="768" max="768" width="13.28515625" style="1" customWidth="1"/>
    <col min="769" max="769" width="11.140625" style="1" customWidth="1"/>
    <col min="770" max="770" width="12.5703125" style="1" customWidth="1"/>
    <col min="771" max="771" width="13.140625" style="1" customWidth="1"/>
    <col min="772" max="772" width="16.42578125" style="1" customWidth="1"/>
    <col min="773" max="773" width="18.7109375" style="1" customWidth="1"/>
    <col min="774" max="774" width="19.85546875" style="1" customWidth="1"/>
    <col min="775" max="1022" width="9.140625" style="1"/>
    <col min="1023" max="1023" width="15.140625" style="1" customWidth="1"/>
    <col min="1024" max="1024" width="13.28515625" style="1" customWidth="1"/>
    <col min="1025" max="1025" width="11.140625" style="1" customWidth="1"/>
    <col min="1026" max="1026" width="12.5703125" style="1" customWidth="1"/>
    <col min="1027" max="1027" width="13.140625" style="1" customWidth="1"/>
    <col min="1028" max="1028" width="16.42578125" style="1" customWidth="1"/>
    <col min="1029" max="1029" width="18.7109375" style="1" customWidth="1"/>
    <col min="1030" max="1030" width="19.85546875" style="1" customWidth="1"/>
    <col min="1031" max="1278" width="9.140625" style="1"/>
    <col min="1279" max="1279" width="15.140625" style="1" customWidth="1"/>
    <col min="1280" max="1280" width="13.28515625" style="1" customWidth="1"/>
    <col min="1281" max="1281" width="11.140625" style="1" customWidth="1"/>
    <col min="1282" max="1282" width="12.5703125" style="1" customWidth="1"/>
    <col min="1283" max="1283" width="13.140625" style="1" customWidth="1"/>
    <col min="1284" max="1284" width="16.42578125" style="1" customWidth="1"/>
    <col min="1285" max="1285" width="18.7109375" style="1" customWidth="1"/>
    <col min="1286" max="1286" width="19.85546875" style="1" customWidth="1"/>
    <col min="1287" max="1534" width="9.140625" style="1"/>
    <col min="1535" max="1535" width="15.140625" style="1" customWidth="1"/>
    <col min="1536" max="1536" width="13.28515625" style="1" customWidth="1"/>
    <col min="1537" max="1537" width="11.140625" style="1" customWidth="1"/>
    <col min="1538" max="1538" width="12.5703125" style="1" customWidth="1"/>
    <col min="1539" max="1539" width="13.140625" style="1" customWidth="1"/>
    <col min="1540" max="1540" width="16.42578125" style="1" customWidth="1"/>
    <col min="1541" max="1541" width="18.7109375" style="1" customWidth="1"/>
    <col min="1542" max="1542" width="19.85546875" style="1" customWidth="1"/>
    <col min="1543" max="1790" width="9.140625" style="1"/>
    <col min="1791" max="1791" width="15.140625" style="1" customWidth="1"/>
    <col min="1792" max="1792" width="13.28515625" style="1" customWidth="1"/>
    <col min="1793" max="1793" width="11.140625" style="1" customWidth="1"/>
    <col min="1794" max="1794" width="12.5703125" style="1" customWidth="1"/>
    <col min="1795" max="1795" width="13.140625" style="1" customWidth="1"/>
    <col min="1796" max="1796" width="16.42578125" style="1" customWidth="1"/>
    <col min="1797" max="1797" width="18.7109375" style="1" customWidth="1"/>
    <col min="1798" max="1798" width="19.85546875" style="1" customWidth="1"/>
    <col min="1799" max="2046" width="9.140625" style="1"/>
    <col min="2047" max="2047" width="15.140625" style="1" customWidth="1"/>
    <col min="2048" max="2048" width="13.28515625" style="1" customWidth="1"/>
    <col min="2049" max="2049" width="11.140625" style="1" customWidth="1"/>
    <col min="2050" max="2050" width="12.5703125" style="1" customWidth="1"/>
    <col min="2051" max="2051" width="13.140625" style="1" customWidth="1"/>
    <col min="2052" max="2052" width="16.42578125" style="1" customWidth="1"/>
    <col min="2053" max="2053" width="18.7109375" style="1" customWidth="1"/>
    <col min="2054" max="2054" width="19.85546875" style="1" customWidth="1"/>
    <col min="2055" max="2302" width="9.140625" style="1"/>
    <col min="2303" max="2303" width="15.140625" style="1" customWidth="1"/>
    <col min="2304" max="2304" width="13.28515625" style="1" customWidth="1"/>
    <col min="2305" max="2305" width="11.140625" style="1" customWidth="1"/>
    <col min="2306" max="2306" width="12.5703125" style="1" customWidth="1"/>
    <col min="2307" max="2307" width="13.140625" style="1" customWidth="1"/>
    <col min="2308" max="2308" width="16.42578125" style="1" customWidth="1"/>
    <col min="2309" max="2309" width="18.7109375" style="1" customWidth="1"/>
    <col min="2310" max="2310" width="19.85546875" style="1" customWidth="1"/>
    <col min="2311" max="2558" width="9.140625" style="1"/>
    <col min="2559" max="2559" width="15.140625" style="1" customWidth="1"/>
    <col min="2560" max="2560" width="13.28515625" style="1" customWidth="1"/>
    <col min="2561" max="2561" width="11.140625" style="1" customWidth="1"/>
    <col min="2562" max="2562" width="12.5703125" style="1" customWidth="1"/>
    <col min="2563" max="2563" width="13.140625" style="1" customWidth="1"/>
    <col min="2564" max="2564" width="16.42578125" style="1" customWidth="1"/>
    <col min="2565" max="2565" width="18.7109375" style="1" customWidth="1"/>
    <col min="2566" max="2566" width="19.85546875" style="1" customWidth="1"/>
    <col min="2567" max="2814" width="9.140625" style="1"/>
    <col min="2815" max="2815" width="15.140625" style="1" customWidth="1"/>
    <col min="2816" max="2816" width="13.28515625" style="1" customWidth="1"/>
    <col min="2817" max="2817" width="11.140625" style="1" customWidth="1"/>
    <col min="2818" max="2818" width="12.5703125" style="1" customWidth="1"/>
    <col min="2819" max="2819" width="13.140625" style="1" customWidth="1"/>
    <col min="2820" max="2820" width="16.42578125" style="1" customWidth="1"/>
    <col min="2821" max="2821" width="18.7109375" style="1" customWidth="1"/>
    <col min="2822" max="2822" width="19.85546875" style="1" customWidth="1"/>
    <col min="2823" max="3070" width="9.140625" style="1"/>
    <col min="3071" max="3071" width="15.140625" style="1" customWidth="1"/>
    <col min="3072" max="3072" width="13.28515625" style="1" customWidth="1"/>
    <col min="3073" max="3073" width="11.140625" style="1" customWidth="1"/>
    <col min="3074" max="3074" width="12.5703125" style="1" customWidth="1"/>
    <col min="3075" max="3075" width="13.140625" style="1" customWidth="1"/>
    <col min="3076" max="3076" width="16.42578125" style="1" customWidth="1"/>
    <col min="3077" max="3077" width="18.7109375" style="1" customWidth="1"/>
    <col min="3078" max="3078" width="19.85546875" style="1" customWidth="1"/>
    <col min="3079" max="3326" width="9.140625" style="1"/>
    <col min="3327" max="3327" width="15.140625" style="1" customWidth="1"/>
    <col min="3328" max="3328" width="13.28515625" style="1" customWidth="1"/>
    <col min="3329" max="3329" width="11.140625" style="1" customWidth="1"/>
    <col min="3330" max="3330" width="12.5703125" style="1" customWidth="1"/>
    <col min="3331" max="3331" width="13.140625" style="1" customWidth="1"/>
    <col min="3332" max="3332" width="16.42578125" style="1" customWidth="1"/>
    <col min="3333" max="3333" width="18.7109375" style="1" customWidth="1"/>
    <col min="3334" max="3334" width="19.85546875" style="1" customWidth="1"/>
    <col min="3335" max="3582" width="9.140625" style="1"/>
    <col min="3583" max="3583" width="15.140625" style="1" customWidth="1"/>
    <col min="3584" max="3584" width="13.28515625" style="1" customWidth="1"/>
    <col min="3585" max="3585" width="11.140625" style="1" customWidth="1"/>
    <col min="3586" max="3586" width="12.5703125" style="1" customWidth="1"/>
    <col min="3587" max="3587" width="13.140625" style="1" customWidth="1"/>
    <col min="3588" max="3588" width="16.42578125" style="1" customWidth="1"/>
    <col min="3589" max="3589" width="18.7109375" style="1" customWidth="1"/>
    <col min="3590" max="3590" width="19.85546875" style="1" customWidth="1"/>
    <col min="3591" max="3838" width="9.140625" style="1"/>
    <col min="3839" max="3839" width="15.140625" style="1" customWidth="1"/>
    <col min="3840" max="3840" width="13.28515625" style="1" customWidth="1"/>
    <col min="3841" max="3841" width="11.140625" style="1" customWidth="1"/>
    <col min="3842" max="3842" width="12.5703125" style="1" customWidth="1"/>
    <col min="3843" max="3843" width="13.140625" style="1" customWidth="1"/>
    <col min="3844" max="3844" width="16.42578125" style="1" customWidth="1"/>
    <col min="3845" max="3845" width="18.7109375" style="1" customWidth="1"/>
    <col min="3846" max="3846" width="19.85546875" style="1" customWidth="1"/>
    <col min="3847" max="4094" width="9.140625" style="1"/>
    <col min="4095" max="4095" width="15.140625" style="1" customWidth="1"/>
    <col min="4096" max="4096" width="13.28515625" style="1" customWidth="1"/>
    <col min="4097" max="4097" width="11.140625" style="1" customWidth="1"/>
    <col min="4098" max="4098" width="12.5703125" style="1" customWidth="1"/>
    <col min="4099" max="4099" width="13.140625" style="1" customWidth="1"/>
    <col min="4100" max="4100" width="16.42578125" style="1" customWidth="1"/>
    <col min="4101" max="4101" width="18.7109375" style="1" customWidth="1"/>
    <col min="4102" max="4102" width="19.85546875" style="1" customWidth="1"/>
    <col min="4103" max="4350" width="9.140625" style="1"/>
    <col min="4351" max="4351" width="15.140625" style="1" customWidth="1"/>
    <col min="4352" max="4352" width="13.28515625" style="1" customWidth="1"/>
    <col min="4353" max="4353" width="11.140625" style="1" customWidth="1"/>
    <col min="4354" max="4354" width="12.5703125" style="1" customWidth="1"/>
    <col min="4355" max="4355" width="13.140625" style="1" customWidth="1"/>
    <col min="4356" max="4356" width="16.42578125" style="1" customWidth="1"/>
    <col min="4357" max="4357" width="18.7109375" style="1" customWidth="1"/>
    <col min="4358" max="4358" width="19.85546875" style="1" customWidth="1"/>
    <col min="4359" max="4606" width="9.140625" style="1"/>
    <col min="4607" max="4607" width="15.140625" style="1" customWidth="1"/>
    <col min="4608" max="4608" width="13.28515625" style="1" customWidth="1"/>
    <col min="4609" max="4609" width="11.140625" style="1" customWidth="1"/>
    <col min="4610" max="4610" width="12.5703125" style="1" customWidth="1"/>
    <col min="4611" max="4611" width="13.140625" style="1" customWidth="1"/>
    <col min="4612" max="4612" width="16.42578125" style="1" customWidth="1"/>
    <col min="4613" max="4613" width="18.7109375" style="1" customWidth="1"/>
    <col min="4614" max="4614" width="19.85546875" style="1" customWidth="1"/>
    <col min="4615" max="4862" width="9.140625" style="1"/>
    <col min="4863" max="4863" width="15.140625" style="1" customWidth="1"/>
    <col min="4864" max="4864" width="13.28515625" style="1" customWidth="1"/>
    <col min="4865" max="4865" width="11.140625" style="1" customWidth="1"/>
    <col min="4866" max="4866" width="12.5703125" style="1" customWidth="1"/>
    <col min="4867" max="4867" width="13.140625" style="1" customWidth="1"/>
    <col min="4868" max="4868" width="16.42578125" style="1" customWidth="1"/>
    <col min="4869" max="4869" width="18.7109375" style="1" customWidth="1"/>
    <col min="4870" max="4870" width="19.85546875" style="1" customWidth="1"/>
    <col min="4871" max="5118" width="9.140625" style="1"/>
    <col min="5119" max="5119" width="15.140625" style="1" customWidth="1"/>
    <col min="5120" max="5120" width="13.28515625" style="1" customWidth="1"/>
    <col min="5121" max="5121" width="11.140625" style="1" customWidth="1"/>
    <col min="5122" max="5122" width="12.5703125" style="1" customWidth="1"/>
    <col min="5123" max="5123" width="13.140625" style="1" customWidth="1"/>
    <col min="5124" max="5124" width="16.42578125" style="1" customWidth="1"/>
    <col min="5125" max="5125" width="18.7109375" style="1" customWidth="1"/>
    <col min="5126" max="5126" width="19.85546875" style="1" customWidth="1"/>
    <col min="5127" max="5374" width="9.140625" style="1"/>
    <col min="5375" max="5375" width="15.140625" style="1" customWidth="1"/>
    <col min="5376" max="5376" width="13.28515625" style="1" customWidth="1"/>
    <col min="5377" max="5377" width="11.140625" style="1" customWidth="1"/>
    <col min="5378" max="5378" width="12.5703125" style="1" customWidth="1"/>
    <col min="5379" max="5379" width="13.140625" style="1" customWidth="1"/>
    <col min="5380" max="5380" width="16.42578125" style="1" customWidth="1"/>
    <col min="5381" max="5381" width="18.7109375" style="1" customWidth="1"/>
    <col min="5382" max="5382" width="19.85546875" style="1" customWidth="1"/>
    <col min="5383" max="5630" width="9.140625" style="1"/>
    <col min="5631" max="5631" width="15.140625" style="1" customWidth="1"/>
    <col min="5632" max="5632" width="13.28515625" style="1" customWidth="1"/>
    <col min="5633" max="5633" width="11.140625" style="1" customWidth="1"/>
    <col min="5634" max="5634" width="12.5703125" style="1" customWidth="1"/>
    <col min="5635" max="5635" width="13.140625" style="1" customWidth="1"/>
    <col min="5636" max="5636" width="16.42578125" style="1" customWidth="1"/>
    <col min="5637" max="5637" width="18.7109375" style="1" customWidth="1"/>
    <col min="5638" max="5638" width="19.85546875" style="1" customWidth="1"/>
    <col min="5639" max="5886" width="9.140625" style="1"/>
    <col min="5887" max="5887" width="15.140625" style="1" customWidth="1"/>
    <col min="5888" max="5888" width="13.28515625" style="1" customWidth="1"/>
    <col min="5889" max="5889" width="11.140625" style="1" customWidth="1"/>
    <col min="5890" max="5890" width="12.5703125" style="1" customWidth="1"/>
    <col min="5891" max="5891" width="13.140625" style="1" customWidth="1"/>
    <col min="5892" max="5892" width="16.42578125" style="1" customWidth="1"/>
    <col min="5893" max="5893" width="18.7109375" style="1" customWidth="1"/>
    <col min="5894" max="5894" width="19.85546875" style="1" customWidth="1"/>
    <col min="5895" max="6142" width="9.140625" style="1"/>
    <col min="6143" max="6143" width="15.140625" style="1" customWidth="1"/>
    <col min="6144" max="6144" width="13.28515625" style="1" customWidth="1"/>
    <col min="6145" max="6145" width="11.140625" style="1" customWidth="1"/>
    <col min="6146" max="6146" width="12.5703125" style="1" customWidth="1"/>
    <col min="6147" max="6147" width="13.140625" style="1" customWidth="1"/>
    <col min="6148" max="6148" width="16.42578125" style="1" customWidth="1"/>
    <col min="6149" max="6149" width="18.7109375" style="1" customWidth="1"/>
    <col min="6150" max="6150" width="19.85546875" style="1" customWidth="1"/>
    <col min="6151" max="6398" width="9.140625" style="1"/>
    <col min="6399" max="6399" width="15.140625" style="1" customWidth="1"/>
    <col min="6400" max="6400" width="13.28515625" style="1" customWidth="1"/>
    <col min="6401" max="6401" width="11.140625" style="1" customWidth="1"/>
    <col min="6402" max="6402" width="12.5703125" style="1" customWidth="1"/>
    <col min="6403" max="6403" width="13.140625" style="1" customWidth="1"/>
    <col min="6404" max="6404" width="16.42578125" style="1" customWidth="1"/>
    <col min="6405" max="6405" width="18.7109375" style="1" customWidth="1"/>
    <col min="6406" max="6406" width="19.85546875" style="1" customWidth="1"/>
    <col min="6407" max="6654" width="9.140625" style="1"/>
    <col min="6655" max="6655" width="15.140625" style="1" customWidth="1"/>
    <col min="6656" max="6656" width="13.28515625" style="1" customWidth="1"/>
    <col min="6657" max="6657" width="11.140625" style="1" customWidth="1"/>
    <col min="6658" max="6658" width="12.5703125" style="1" customWidth="1"/>
    <col min="6659" max="6659" width="13.140625" style="1" customWidth="1"/>
    <col min="6660" max="6660" width="16.42578125" style="1" customWidth="1"/>
    <col min="6661" max="6661" width="18.7109375" style="1" customWidth="1"/>
    <col min="6662" max="6662" width="19.85546875" style="1" customWidth="1"/>
    <col min="6663" max="6910" width="9.140625" style="1"/>
    <col min="6911" max="6911" width="15.140625" style="1" customWidth="1"/>
    <col min="6912" max="6912" width="13.28515625" style="1" customWidth="1"/>
    <col min="6913" max="6913" width="11.140625" style="1" customWidth="1"/>
    <col min="6914" max="6914" width="12.5703125" style="1" customWidth="1"/>
    <col min="6915" max="6915" width="13.140625" style="1" customWidth="1"/>
    <col min="6916" max="6916" width="16.42578125" style="1" customWidth="1"/>
    <col min="6917" max="6917" width="18.7109375" style="1" customWidth="1"/>
    <col min="6918" max="6918" width="19.85546875" style="1" customWidth="1"/>
    <col min="6919" max="7166" width="9.140625" style="1"/>
    <col min="7167" max="7167" width="15.140625" style="1" customWidth="1"/>
    <col min="7168" max="7168" width="13.28515625" style="1" customWidth="1"/>
    <col min="7169" max="7169" width="11.140625" style="1" customWidth="1"/>
    <col min="7170" max="7170" width="12.5703125" style="1" customWidth="1"/>
    <col min="7171" max="7171" width="13.140625" style="1" customWidth="1"/>
    <col min="7172" max="7172" width="16.42578125" style="1" customWidth="1"/>
    <col min="7173" max="7173" width="18.7109375" style="1" customWidth="1"/>
    <col min="7174" max="7174" width="19.85546875" style="1" customWidth="1"/>
    <col min="7175" max="7422" width="9.140625" style="1"/>
    <col min="7423" max="7423" width="15.140625" style="1" customWidth="1"/>
    <col min="7424" max="7424" width="13.28515625" style="1" customWidth="1"/>
    <col min="7425" max="7425" width="11.140625" style="1" customWidth="1"/>
    <col min="7426" max="7426" width="12.5703125" style="1" customWidth="1"/>
    <col min="7427" max="7427" width="13.140625" style="1" customWidth="1"/>
    <col min="7428" max="7428" width="16.42578125" style="1" customWidth="1"/>
    <col min="7429" max="7429" width="18.7109375" style="1" customWidth="1"/>
    <col min="7430" max="7430" width="19.85546875" style="1" customWidth="1"/>
    <col min="7431" max="7678" width="9.140625" style="1"/>
    <col min="7679" max="7679" width="15.140625" style="1" customWidth="1"/>
    <col min="7680" max="7680" width="13.28515625" style="1" customWidth="1"/>
    <col min="7681" max="7681" width="11.140625" style="1" customWidth="1"/>
    <col min="7682" max="7682" width="12.5703125" style="1" customWidth="1"/>
    <col min="7683" max="7683" width="13.140625" style="1" customWidth="1"/>
    <col min="7684" max="7684" width="16.42578125" style="1" customWidth="1"/>
    <col min="7685" max="7685" width="18.7109375" style="1" customWidth="1"/>
    <col min="7686" max="7686" width="19.85546875" style="1" customWidth="1"/>
    <col min="7687" max="7934" width="9.140625" style="1"/>
    <col min="7935" max="7935" width="15.140625" style="1" customWidth="1"/>
    <col min="7936" max="7936" width="13.28515625" style="1" customWidth="1"/>
    <col min="7937" max="7937" width="11.140625" style="1" customWidth="1"/>
    <col min="7938" max="7938" width="12.5703125" style="1" customWidth="1"/>
    <col min="7939" max="7939" width="13.140625" style="1" customWidth="1"/>
    <col min="7940" max="7940" width="16.42578125" style="1" customWidth="1"/>
    <col min="7941" max="7941" width="18.7109375" style="1" customWidth="1"/>
    <col min="7942" max="7942" width="19.85546875" style="1" customWidth="1"/>
    <col min="7943" max="8190" width="9.140625" style="1"/>
    <col min="8191" max="8191" width="15.140625" style="1" customWidth="1"/>
    <col min="8192" max="8192" width="13.28515625" style="1" customWidth="1"/>
    <col min="8193" max="8193" width="11.140625" style="1" customWidth="1"/>
    <col min="8194" max="8194" width="12.5703125" style="1" customWidth="1"/>
    <col min="8195" max="8195" width="13.140625" style="1" customWidth="1"/>
    <col min="8196" max="8196" width="16.42578125" style="1" customWidth="1"/>
    <col min="8197" max="8197" width="18.7109375" style="1" customWidth="1"/>
    <col min="8198" max="8198" width="19.85546875" style="1" customWidth="1"/>
    <col min="8199" max="8446" width="9.140625" style="1"/>
    <col min="8447" max="8447" width="15.140625" style="1" customWidth="1"/>
    <col min="8448" max="8448" width="13.28515625" style="1" customWidth="1"/>
    <col min="8449" max="8449" width="11.140625" style="1" customWidth="1"/>
    <col min="8450" max="8450" width="12.5703125" style="1" customWidth="1"/>
    <col min="8451" max="8451" width="13.140625" style="1" customWidth="1"/>
    <col min="8452" max="8452" width="16.42578125" style="1" customWidth="1"/>
    <col min="8453" max="8453" width="18.7109375" style="1" customWidth="1"/>
    <col min="8454" max="8454" width="19.85546875" style="1" customWidth="1"/>
    <col min="8455" max="8702" width="9.140625" style="1"/>
    <col min="8703" max="8703" width="15.140625" style="1" customWidth="1"/>
    <col min="8704" max="8704" width="13.28515625" style="1" customWidth="1"/>
    <col min="8705" max="8705" width="11.140625" style="1" customWidth="1"/>
    <col min="8706" max="8706" width="12.5703125" style="1" customWidth="1"/>
    <col min="8707" max="8707" width="13.140625" style="1" customWidth="1"/>
    <col min="8708" max="8708" width="16.42578125" style="1" customWidth="1"/>
    <col min="8709" max="8709" width="18.7109375" style="1" customWidth="1"/>
    <col min="8710" max="8710" width="19.85546875" style="1" customWidth="1"/>
    <col min="8711" max="8958" width="9.140625" style="1"/>
    <col min="8959" max="8959" width="15.140625" style="1" customWidth="1"/>
    <col min="8960" max="8960" width="13.28515625" style="1" customWidth="1"/>
    <col min="8961" max="8961" width="11.140625" style="1" customWidth="1"/>
    <col min="8962" max="8962" width="12.5703125" style="1" customWidth="1"/>
    <col min="8963" max="8963" width="13.140625" style="1" customWidth="1"/>
    <col min="8964" max="8964" width="16.42578125" style="1" customWidth="1"/>
    <col min="8965" max="8965" width="18.7109375" style="1" customWidth="1"/>
    <col min="8966" max="8966" width="19.85546875" style="1" customWidth="1"/>
    <col min="8967" max="9214" width="9.140625" style="1"/>
    <col min="9215" max="9215" width="15.140625" style="1" customWidth="1"/>
    <col min="9216" max="9216" width="13.28515625" style="1" customWidth="1"/>
    <col min="9217" max="9217" width="11.140625" style="1" customWidth="1"/>
    <col min="9218" max="9218" width="12.5703125" style="1" customWidth="1"/>
    <col min="9219" max="9219" width="13.140625" style="1" customWidth="1"/>
    <col min="9220" max="9220" width="16.42578125" style="1" customWidth="1"/>
    <col min="9221" max="9221" width="18.7109375" style="1" customWidth="1"/>
    <col min="9222" max="9222" width="19.85546875" style="1" customWidth="1"/>
    <col min="9223" max="9470" width="9.140625" style="1"/>
    <col min="9471" max="9471" width="15.140625" style="1" customWidth="1"/>
    <col min="9472" max="9472" width="13.28515625" style="1" customWidth="1"/>
    <col min="9473" max="9473" width="11.140625" style="1" customWidth="1"/>
    <col min="9474" max="9474" width="12.5703125" style="1" customWidth="1"/>
    <col min="9475" max="9475" width="13.140625" style="1" customWidth="1"/>
    <col min="9476" max="9476" width="16.42578125" style="1" customWidth="1"/>
    <col min="9477" max="9477" width="18.7109375" style="1" customWidth="1"/>
    <col min="9478" max="9478" width="19.85546875" style="1" customWidth="1"/>
    <col min="9479" max="9726" width="9.140625" style="1"/>
    <col min="9727" max="9727" width="15.140625" style="1" customWidth="1"/>
    <col min="9728" max="9728" width="13.28515625" style="1" customWidth="1"/>
    <col min="9729" max="9729" width="11.140625" style="1" customWidth="1"/>
    <col min="9730" max="9730" width="12.5703125" style="1" customWidth="1"/>
    <col min="9731" max="9731" width="13.140625" style="1" customWidth="1"/>
    <col min="9732" max="9732" width="16.42578125" style="1" customWidth="1"/>
    <col min="9733" max="9733" width="18.7109375" style="1" customWidth="1"/>
    <col min="9734" max="9734" width="19.85546875" style="1" customWidth="1"/>
    <col min="9735" max="9982" width="9.140625" style="1"/>
    <col min="9983" max="9983" width="15.140625" style="1" customWidth="1"/>
    <col min="9984" max="9984" width="13.28515625" style="1" customWidth="1"/>
    <col min="9985" max="9985" width="11.140625" style="1" customWidth="1"/>
    <col min="9986" max="9986" width="12.5703125" style="1" customWidth="1"/>
    <col min="9987" max="9987" width="13.140625" style="1" customWidth="1"/>
    <col min="9988" max="9988" width="16.42578125" style="1" customWidth="1"/>
    <col min="9989" max="9989" width="18.7109375" style="1" customWidth="1"/>
    <col min="9990" max="9990" width="19.85546875" style="1" customWidth="1"/>
    <col min="9991" max="10238" width="9.140625" style="1"/>
    <col min="10239" max="10239" width="15.140625" style="1" customWidth="1"/>
    <col min="10240" max="10240" width="13.28515625" style="1" customWidth="1"/>
    <col min="10241" max="10241" width="11.140625" style="1" customWidth="1"/>
    <col min="10242" max="10242" width="12.5703125" style="1" customWidth="1"/>
    <col min="10243" max="10243" width="13.140625" style="1" customWidth="1"/>
    <col min="10244" max="10244" width="16.42578125" style="1" customWidth="1"/>
    <col min="10245" max="10245" width="18.7109375" style="1" customWidth="1"/>
    <col min="10246" max="10246" width="19.85546875" style="1" customWidth="1"/>
    <col min="10247" max="10494" width="9.140625" style="1"/>
    <col min="10495" max="10495" width="15.140625" style="1" customWidth="1"/>
    <col min="10496" max="10496" width="13.28515625" style="1" customWidth="1"/>
    <col min="10497" max="10497" width="11.140625" style="1" customWidth="1"/>
    <col min="10498" max="10498" width="12.5703125" style="1" customWidth="1"/>
    <col min="10499" max="10499" width="13.140625" style="1" customWidth="1"/>
    <col min="10500" max="10500" width="16.42578125" style="1" customWidth="1"/>
    <col min="10501" max="10501" width="18.7109375" style="1" customWidth="1"/>
    <col min="10502" max="10502" width="19.85546875" style="1" customWidth="1"/>
    <col min="10503" max="10750" width="9.140625" style="1"/>
    <col min="10751" max="10751" width="15.140625" style="1" customWidth="1"/>
    <col min="10752" max="10752" width="13.28515625" style="1" customWidth="1"/>
    <col min="10753" max="10753" width="11.140625" style="1" customWidth="1"/>
    <col min="10754" max="10754" width="12.5703125" style="1" customWidth="1"/>
    <col min="10755" max="10755" width="13.140625" style="1" customWidth="1"/>
    <col min="10756" max="10756" width="16.42578125" style="1" customWidth="1"/>
    <col min="10757" max="10757" width="18.7109375" style="1" customWidth="1"/>
    <col min="10758" max="10758" width="19.85546875" style="1" customWidth="1"/>
    <col min="10759" max="11006" width="9.140625" style="1"/>
    <col min="11007" max="11007" width="15.140625" style="1" customWidth="1"/>
    <col min="11008" max="11008" width="13.28515625" style="1" customWidth="1"/>
    <col min="11009" max="11009" width="11.140625" style="1" customWidth="1"/>
    <col min="11010" max="11010" width="12.5703125" style="1" customWidth="1"/>
    <col min="11011" max="11011" width="13.140625" style="1" customWidth="1"/>
    <col min="11012" max="11012" width="16.42578125" style="1" customWidth="1"/>
    <col min="11013" max="11013" width="18.7109375" style="1" customWidth="1"/>
    <col min="11014" max="11014" width="19.85546875" style="1" customWidth="1"/>
    <col min="11015" max="11262" width="9.140625" style="1"/>
    <col min="11263" max="11263" width="15.140625" style="1" customWidth="1"/>
    <col min="11264" max="11264" width="13.28515625" style="1" customWidth="1"/>
    <col min="11265" max="11265" width="11.140625" style="1" customWidth="1"/>
    <col min="11266" max="11266" width="12.5703125" style="1" customWidth="1"/>
    <col min="11267" max="11267" width="13.140625" style="1" customWidth="1"/>
    <col min="11268" max="11268" width="16.42578125" style="1" customWidth="1"/>
    <col min="11269" max="11269" width="18.7109375" style="1" customWidth="1"/>
    <col min="11270" max="11270" width="19.85546875" style="1" customWidth="1"/>
    <col min="11271" max="11518" width="9.140625" style="1"/>
    <col min="11519" max="11519" width="15.140625" style="1" customWidth="1"/>
    <col min="11520" max="11520" width="13.28515625" style="1" customWidth="1"/>
    <col min="11521" max="11521" width="11.140625" style="1" customWidth="1"/>
    <col min="11522" max="11522" width="12.5703125" style="1" customWidth="1"/>
    <col min="11523" max="11523" width="13.140625" style="1" customWidth="1"/>
    <col min="11524" max="11524" width="16.42578125" style="1" customWidth="1"/>
    <col min="11525" max="11525" width="18.7109375" style="1" customWidth="1"/>
    <col min="11526" max="11526" width="19.85546875" style="1" customWidth="1"/>
    <col min="11527" max="11774" width="9.140625" style="1"/>
    <col min="11775" max="11775" width="15.140625" style="1" customWidth="1"/>
    <col min="11776" max="11776" width="13.28515625" style="1" customWidth="1"/>
    <col min="11777" max="11777" width="11.140625" style="1" customWidth="1"/>
    <col min="11778" max="11778" width="12.5703125" style="1" customWidth="1"/>
    <col min="11779" max="11779" width="13.140625" style="1" customWidth="1"/>
    <col min="11780" max="11780" width="16.42578125" style="1" customWidth="1"/>
    <col min="11781" max="11781" width="18.7109375" style="1" customWidth="1"/>
    <col min="11782" max="11782" width="19.85546875" style="1" customWidth="1"/>
    <col min="11783" max="12030" width="9.140625" style="1"/>
    <col min="12031" max="12031" width="15.140625" style="1" customWidth="1"/>
    <col min="12032" max="12032" width="13.28515625" style="1" customWidth="1"/>
    <col min="12033" max="12033" width="11.140625" style="1" customWidth="1"/>
    <col min="12034" max="12034" width="12.5703125" style="1" customWidth="1"/>
    <col min="12035" max="12035" width="13.140625" style="1" customWidth="1"/>
    <col min="12036" max="12036" width="16.42578125" style="1" customWidth="1"/>
    <col min="12037" max="12037" width="18.7109375" style="1" customWidth="1"/>
    <col min="12038" max="12038" width="19.85546875" style="1" customWidth="1"/>
    <col min="12039" max="12286" width="9.140625" style="1"/>
    <col min="12287" max="12287" width="15.140625" style="1" customWidth="1"/>
    <col min="12288" max="12288" width="13.28515625" style="1" customWidth="1"/>
    <col min="12289" max="12289" width="11.140625" style="1" customWidth="1"/>
    <col min="12290" max="12290" width="12.5703125" style="1" customWidth="1"/>
    <col min="12291" max="12291" width="13.140625" style="1" customWidth="1"/>
    <col min="12292" max="12292" width="16.42578125" style="1" customWidth="1"/>
    <col min="12293" max="12293" width="18.7109375" style="1" customWidth="1"/>
    <col min="12294" max="12294" width="19.85546875" style="1" customWidth="1"/>
    <col min="12295" max="12542" width="9.140625" style="1"/>
    <col min="12543" max="12543" width="15.140625" style="1" customWidth="1"/>
    <col min="12544" max="12544" width="13.28515625" style="1" customWidth="1"/>
    <col min="12545" max="12545" width="11.140625" style="1" customWidth="1"/>
    <col min="12546" max="12546" width="12.5703125" style="1" customWidth="1"/>
    <col min="12547" max="12547" width="13.140625" style="1" customWidth="1"/>
    <col min="12548" max="12548" width="16.42578125" style="1" customWidth="1"/>
    <col min="12549" max="12549" width="18.7109375" style="1" customWidth="1"/>
    <col min="12550" max="12550" width="19.85546875" style="1" customWidth="1"/>
    <col min="12551" max="12798" width="9.140625" style="1"/>
    <col min="12799" max="12799" width="15.140625" style="1" customWidth="1"/>
    <col min="12800" max="12800" width="13.28515625" style="1" customWidth="1"/>
    <col min="12801" max="12801" width="11.140625" style="1" customWidth="1"/>
    <col min="12802" max="12802" width="12.5703125" style="1" customWidth="1"/>
    <col min="12803" max="12803" width="13.140625" style="1" customWidth="1"/>
    <col min="12804" max="12804" width="16.42578125" style="1" customWidth="1"/>
    <col min="12805" max="12805" width="18.7109375" style="1" customWidth="1"/>
    <col min="12806" max="12806" width="19.85546875" style="1" customWidth="1"/>
    <col min="12807" max="13054" width="9.140625" style="1"/>
    <col min="13055" max="13055" width="15.140625" style="1" customWidth="1"/>
    <col min="13056" max="13056" width="13.28515625" style="1" customWidth="1"/>
    <col min="13057" max="13057" width="11.140625" style="1" customWidth="1"/>
    <col min="13058" max="13058" width="12.5703125" style="1" customWidth="1"/>
    <col min="13059" max="13059" width="13.140625" style="1" customWidth="1"/>
    <col min="13060" max="13060" width="16.42578125" style="1" customWidth="1"/>
    <col min="13061" max="13061" width="18.7109375" style="1" customWidth="1"/>
    <col min="13062" max="13062" width="19.85546875" style="1" customWidth="1"/>
    <col min="13063" max="13310" width="9.140625" style="1"/>
    <col min="13311" max="13311" width="15.140625" style="1" customWidth="1"/>
    <col min="13312" max="13312" width="13.28515625" style="1" customWidth="1"/>
    <col min="13313" max="13313" width="11.140625" style="1" customWidth="1"/>
    <col min="13314" max="13314" width="12.5703125" style="1" customWidth="1"/>
    <col min="13315" max="13315" width="13.140625" style="1" customWidth="1"/>
    <col min="13316" max="13316" width="16.42578125" style="1" customWidth="1"/>
    <col min="13317" max="13317" width="18.7109375" style="1" customWidth="1"/>
    <col min="13318" max="13318" width="19.85546875" style="1" customWidth="1"/>
    <col min="13319" max="13566" width="9.140625" style="1"/>
    <col min="13567" max="13567" width="15.140625" style="1" customWidth="1"/>
    <col min="13568" max="13568" width="13.28515625" style="1" customWidth="1"/>
    <col min="13569" max="13569" width="11.140625" style="1" customWidth="1"/>
    <col min="13570" max="13570" width="12.5703125" style="1" customWidth="1"/>
    <col min="13571" max="13571" width="13.140625" style="1" customWidth="1"/>
    <col min="13572" max="13572" width="16.42578125" style="1" customWidth="1"/>
    <col min="13573" max="13573" width="18.7109375" style="1" customWidth="1"/>
    <col min="13574" max="13574" width="19.85546875" style="1" customWidth="1"/>
    <col min="13575" max="13822" width="9.140625" style="1"/>
    <col min="13823" max="13823" width="15.140625" style="1" customWidth="1"/>
    <col min="13824" max="13824" width="13.28515625" style="1" customWidth="1"/>
    <col min="13825" max="13825" width="11.140625" style="1" customWidth="1"/>
    <col min="13826" max="13826" width="12.5703125" style="1" customWidth="1"/>
    <col min="13827" max="13827" width="13.140625" style="1" customWidth="1"/>
    <col min="13828" max="13828" width="16.42578125" style="1" customWidth="1"/>
    <col min="13829" max="13829" width="18.7109375" style="1" customWidth="1"/>
    <col min="13830" max="13830" width="19.85546875" style="1" customWidth="1"/>
    <col min="13831" max="14078" width="9.140625" style="1"/>
    <col min="14079" max="14079" width="15.140625" style="1" customWidth="1"/>
    <col min="14080" max="14080" width="13.28515625" style="1" customWidth="1"/>
    <col min="14081" max="14081" width="11.140625" style="1" customWidth="1"/>
    <col min="14082" max="14082" width="12.5703125" style="1" customWidth="1"/>
    <col min="14083" max="14083" width="13.140625" style="1" customWidth="1"/>
    <col min="14084" max="14084" width="16.42578125" style="1" customWidth="1"/>
    <col min="14085" max="14085" width="18.7109375" style="1" customWidth="1"/>
    <col min="14086" max="14086" width="19.85546875" style="1" customWidth="1"/>
    <col min="14087" max="14334" width="9.140625" style="1"/>
    <col min="14335" max="14335" width="15.140625" style="1" customWidth="1"/>
    <col min="14336" max="14336" width="13.28515625" style="1" customWidth="1"/>
    <col min="14337" max="14337" width="11.140625" style="1" customWidth="1"/>
    <col min="14338" max="14338" width="12.5703125" style="1" customWidth="1"/>
    <col min="14339" max="14339" width="13.140625" style="1" customWidth="1"/>
    <col min="14340" max="14340" width="16.42578125" style="1" customWidth="1"/>
    <col min="14341" max="14341" width="18.7109375" style="1" customWidth="1"/>
    <col min="14342" max="14342" width="19.85546875" style="1" customWidth="1"/>
    <col min="14343" max="14590" width="9.140625" style="1"/>
    <col min="14591" max="14591" width="15.140625" style="1" customWidth="1"/>
    <col min="14592" max="14592" width="13.28515625" style="1" customWidth="1"/>
    <col min="14593" max="14593" width="11.140625" style="1" customWidth="1"/>
    <col min="14594" max="14594" width="12.5703125" style="1" customWidth="1"/>
    <col min="14595" max="14595" width="13.140625" style="1" customWidth="1"/>
    <col min="14596" max="14596" width="16.42578125" style="1" customWidth="1"/>
    <col min="14597" max="14597" width="18.7109375" style="1" customWidth="1"/>
    <col min="14598" max="14598" width="19.85546875" style="1" customWidth="1"/>
    <col min="14599" max="14846" width="9.140625" style="1"/>
    <col min="14847" max="14847" width="15.140625" style="1" customWidth="1"/>
    <col min="14848" max="14848" width="13.28515625" style="1" customWidth="1"/>
    <col min="14849" max="14849" width="11.140625" style="1" customWidth="1"/>
    <col min="14850" max="14850" width="12.5703125" style="1" customWidth="1"/>
    <col min="14851" max="14851" width="13.140625" style="1" customWidth="1"/>
    <col min="14852" max="14852" width="16.42578125" style="1" customWidth="1"/>
    <col min="14853" max="14853" width="18.7109375" style="1" customWidth="1"/>
    <col min="14854" max="14854" width="19.85546875" style="1" customWidth="1"/>
    <col min="14855" max="15102" width="9.140625" style="1"/>
    <col min="15103" max="15103" width="15.140625" style="1" customWidth="1"/>
    <col min="15104" max="15104" width="13.28515625" style="1" customWidth="1"/>
    <col min="15105" max="15105" width="11.140625" style="1" customWidth="1"/>
    <col min="15106" max="15106" width="12.5703125" style="1" customWidth="1"/>
    <col min="15107" max="15107" width="13.140625" style="1" customWidth="1"/>
    <col min="15108" max="15108" width="16.42578125" style="1" customWidth="1"/>
    <col min="15109" max="15109" width="18.7109375" style="1" customWidth="1"/>
    <col min="15110" max="15110" width="19.85546875" style="1" customWidth="1"/>
    <col min="15111" max="15358" width="9.140625" style="1"/>
    <col min="15359" max="15359" width="15.140625" style="1" customWidth="1"/>
    <col min="15360" max="15360" width="13.28515625" style="1" customWidth="1"/>
    <col min="15361" max="15361" width="11.140625" style="1" customWidth="1"/>
    <col min="15362" max="15362" width="12.5703125" style="1" customWidth="1"/>
    <col min="15363" max="15363" width="13.140625" style="1" customWidth="1"/>
    <col min="15364" max="15364" width="16.42578125" style="1" customWidth="1"/>
    <col min="15365" max="15365" width="18.7109375" style="1" customWidth="1"/>
    <col min="15366" max="15366" width="19.85546875" style="1" customWidth="1"/>
    <col min="15367" max="15614" width="9.140625" style="1"/>
    <col min="15615" max="15615" width="15.140625" style="1" customWidth="1"/>
    <col min="15616" max="15616" width="13.28515625" style="1" customWidth="1"/>
    <col min="15617" max="15617" width="11.140625" style="1" customWidth="1"/>
    <col min="15618" max="15618" width="12.5703125" style="1" customWidth="1"/>
    <col min="15619" max="15619" width="13.140625" style="1" customWidth="1"/>
    <col min="15620" max="15620" width="16.42578125" style="1" customWidth="1"/>
    <col min="15621" max="15621" width="18.7109375" style="1" customWidth="1"/>
    <col min="15622" max="15622" width="19.85546875" style="1" customWidth="1"/>
    <col min="15623" max="15870" width="9.140625" style="1"/>
    <col min="15871" max="15871" width="15.140625" style="1" customWidth="1"/>
    <col min="15872" max="15872" width="13.28515625" style="1" customWidth="1"/>
    <col min="15873" max="15873" width="11.140625" style="1" customWidth="1"/>
    <col min="15874" max="15874" width="12.5703125" style="1" customWidth="1"/>
    <col min="15875" max="15875" width="13.140625" style="1" customWidth="1"/>
    <col min="15876" max="15876" width="16.42578125" style="1" customWidth="1"/>
    <col min="15877" max="15877" width="18.7109375" style="1" customWidth="1"/>
    <col min="15878" max="15878" width="19.85546875" style="1" customWidth="1"/>
    <col min="15879" max="16126" width="9.140625" style="1"/>
    <col min="16127" max="16127" width="15.140625" style="1" customWidth="1"/>
    <col min="16128" max="16128" width="13.28515625" style="1" customWidth="1"/>
    <col min="16129" max="16129" width="11.140625" style="1" customWidth="1"/>
    <col min="16130" max="16130" width="12.5703125" style="1" customWidth="1"/>
    <col min="16131" max="16131" width="13.140625" style="1" customWidth="1"/>
    <col min="16132" max="16132" width="16.42578125" style="1" customWidth="1"/>
    <col min="16133" max="16133" width="18.7109375" style="1" customWidth="1"/>
    <col min="16134" max="16134" width="19.85546875" style="1" customWidth="1"/>
    <col min="16135" max="16381" width="9.140625" style="1"/>
    <col min="16382" max="16384" width="8.85546875" style="1" customWidth="1"/>
  </cols>
  <sheetData>
    <row r="1" spans="1:11">
      <c r="I1" s="30" t="s">
        <v>26</v>
      </c>
    </row>
    <row r="2" spans="1:11">
      <c r="I2" s="30" t="s">
        <v>27</v>
      </c>
    </row>
    <row r="3" spans="1:11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11" ht="13.5" thickBot="1">
      <c r="A4" s="25" t="s">
        <v>28</v>
      </c>
      <c r="B4" s="25"/>
      <c r="C4" s="25"/>
      <c r="D4" s="25"/>
      <c r="E4" s="25"/>
      <c r="F4" s="25"/>
      <c r="G4" s="25"/>
      <c r="H4" s="25"/>
      <c r="I4" s="25"/>
    </row>
    <row r="5" spans="1:11" ht="45.75" thickBot="1">
      <c r="A5" s="26" t="s">
        <v>1</v>
      </c>
      <c r="B5" s="27"/>
      <c r="C5" s="3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4" t="s">
        <v>8</v>
      </c>
    </row>
    <row r="6" spans="1:11">
      <c r="A6" s="28">
        <v>1</v>
      </c>
      <c r="B6" s="29"/>
      <c r="C6" s="5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7">
        <v>8</v>
      </c>
    </row>
    <row r="7" spans="1:11">
      <c r="A7" s="31" t="s">
        <v>9</v>
      </c>
      <c r="B7" s="32"/>
      <c r="C7" s="32"/>
      <c r="D7" s="32"/>
      <c r="E7" s="32"/>
      <c r="F7" s="32"/>
      <c r="G7" s="32"/>
      <c r="H7" s="32"/>
      <c r="I7" s="33"/>
    </row>
    <row r="8" spans="1:11" s="9" customFormat="1">
      <c r="A8" s="34" t="s">
        <v>10</v>
      </c>
      <c r="B8" s="35"/>
      <c r="C8" s="36">
        <v>20953.869999999879</v>
      </c>
      <c r="D8" s="36">
        <v>261837.3419999998</v>
      </c>
      <c r="E8" s="36">
        <v>322470.59999999998</v>
      </c>
      <c r="F8" s="36">
        <v>322493.89</v>
      </c>
      <c r="G8" s="36">
        <v>424612.58</v>
      </c>
      <c r="H8" s="36">
        <f>C8+E8-F8</f>
        <v>20930.579999999842</v>
      </c>
      <c r="I8" s="36">
        <f>D8+E8-G8</f>
        <v>159695.36199999979</v>
      </c>
      <c r="J8" s="8"/>
      <c r="K8" s="8"/>
    </row>
    <row r="9" spans="1:11" s="9" customFormat="1">
      <c r="A9" s="37"/>
      <c r="B9" s="38"/>
      <c r="C9" s="10" t="s">
        <v>11</v>
      </c>
      <c r="D9" s="10"/>
      <c r="E9" s="10"/>
      <c r="F9" s="10"/>
      <c r="G9" s="10"/>
      <c r="H9" s="10" t="s">
        <v>11</v>
      </c>
      <c r="I9" s="10"/>
      <c r="J9" s="8"/>
      <c r="K9" s="8"/>
    </row>
    <row r="10" spans="1:11" s="9" customFormat="1">
      <c r="A10" s="39" t="s">
        <v>12</v>
      </c>
      <c r="B10" s="39"/>
      <c r="C10" s="40">
        <v>-60292.390000000014</v>
      </c>
      <c r="D10" s="40">
        <v>136934.82300000003</v>
      </c>
      <c r="E10" s="36">
        <v>36736</v>
      </c>
      <c r="F10" s="40">
        <v>33679</v>
      </c>
      <c r="G10" s="36">
        <v>27142.89</v>
      </c>
      <c r="H10" s="36">
        <f>C10+E10-F10</f>
        <v>-57235.390000000014</v>
      </c>
      <c r="I10" s="36">
        <f>D10+E10-G10</f>
        <v>146527.93300000002</v>
      </c>
    </row>
    <row r="11" spans="1:11" s="9" customFormat="1">
      <c r="A11" s="41"/>
      <c r="B11" s="41"/>
      <c r="C11" s="10"/>
      <c r="D11" s="10"/>
      <c r="E11" s="10"/>
      <c r="F11" s="10"/>
      <c r="G11" s="10"/>
      <c r="H11" s="10"/>
      <c r="I11" s="10"/>
    </row>
    <row r="12" spans="1:11" s="9" customFormat="1">
      <c r="A12" s="42" t="s">
        <v>13</v>
      </c>
      <c r="B12" s="43"/>
      <c r="C12" s="44">
        <v>120.33000000000175</v>
      </c>
      <c r="D12" s="44">
        <v>17141.580000000045</v>
      </c>
      <c r="E12" s="36">
        <v>70374.789999999994</v>
      </c>
      <c r="F12" s="44">
        <v>65444</v>
      </c>
      <c r="G12" s="36">
        <v>71414.460000000006</v>
      </c>
      <c r="H12" s="36">
        <f>C12+E12-F12</f>
        <v>5051.1199999999953</v>
      </c>
      <c r="I12" s="36">
        <f>D12+E12-G12</f>
        <v>16101.910000000033</v>
      </c>
    </row>
    <row r="13" spans="1:11" s="9" customFormat="1">
      <c r="A13" s="45"/>
      <c r="B13" s="46"/>
      <c r="C13" s="47"/>
      <c r="D13" s="11"/>
      <c r="E13" s="11"/>
      <c r="F13" s="11"/>
      <c r="G13" s="11"/>
      <c r="H13" s="11"/>
      <c r="I13" s="12"/>
    </row>
    <row r="14" spans="1:11" s="9" customFormat="1">
      <c r="A14" s="34" t="s">
        <v>14</v>
      </c>
      <c r="B14" s="35"/>
      <c r="C14" s="36">
        <v>0</v>
      </c>
      <c r="D14" s="36">
        <v>16495.61</v>
      </c>
      <c r="E14" s="36">
        <v>4901.3900000000003</v>
      </c>
      <c r="F14" s="36">
        <v>2907</v>
      </c>
      <c r="G14" s="36">
        <v>9779.52</v>
      </c>
      <c r="H14" s="36">
        <f>C14+E14-F14</f>
        <v>1994.3900000000003</v>
      </c>
      <c r="I14" s="36">
        <f>D14+E14-G14</f>
        <v>11617.48</v>
      </c>
      <c r="J14" s="8"/>
      <c r="K14" s="8"/>
    </row>
    <row r="15" spans="1:11" s="9" customFormat="1">
      <c r="A15" s="37"/>
      <c r="B15" s="38"/>
      <c r="C15" s="10"/>
      <c r="D15" s="10"/>
      <c r="E15" s="10"/>
      <c r="F15" s="10"/>
      <c r="G15" s="10"/>
      <c r="H15" s="10"/>
      <c r="I15" s="10"/>
      <c r="J15" s="8"/>
      <c r="K15" s="8"/>
    </row>
    <row r="16" spans="1:11" s="9" customFormat="1">
      <c r="A16" s="39" t="s">
        <v>15</v>
      </c>
      <c r="B16" s="39"/>
      <c r="C16" s="40">
        <v>0</v>
      </c>
      <c r="D16" s="40">
        <v>9084.9999999999982</v>
      </c>
      <c r="E16" s="36">
        <v>3395.04</v>
      </c>
      <c r="F16" s="40">
        <v>2117</v>
      </c>
      <c r="G16" s="36">
        <v>6942.43</v>
      </c>
      <c r="H16" s="36">
        <f>C16+E16-F16</f>
        <v>1278.04</v>
      </c>
      <c r="I16" s="36">
        <f>D16+E16-G16</f>
        <v>5537.6099999999969</v>
      </c>
    </row>
    <row r="17" spans="1:14" s="9" customFormat="1">
      <c r="A17" s="41"/>
      <c r="B17" s="41"/>
      <c r="C17" s="10"/>
      <c r="D17" s="10"/>
      <c r="E17" s="10"/>
      <c r="F17" s="10"/>
      <c r="G17" s="10"/>
      <c r="H17" s="10"/>
      <c r="I17" s="10"/>
    </row>
    <row r="18" spans="1:14" s="9" customFormat="1">
      <c r="A18" s="42" t="s">
        <v>16</v>
      </c>
      <c r="B18" s="43"/>
      <c r="C18" s="44">
        <v>0</v>
      </c>
      <c r="D18" s="44">
        <v>17391.729999999996</v>
      </c>
      <c r="E18" s="36">
        <v>10826.2</v>
      </c>
      <c r="F18" s="44">
        <v>9335</v>
      </c>
      <c r="G18" s="36">
        <v>18756.740000000002</v>
      </c>
      <c r="H18" s="36">
        <f>C18+E18-F18</f>
        <v>1491.2000000000007</v>
      </c>
      <c r="I18" s="36">
        <f>D18+E18-G18</f>
        <v>9461.1899999999951</v>
      </c>
    </row>
    <row r="19" spans="1:14" s="9" customFormat="1" ht="13.5" thickBot="1">
      <c r="A19" s="48"/>
      <c r="B19" s="48"/>
      <c r="C19" s="13"/>
      <c r="D19" s="13"/>
      <c r="E19" s="13"/>
      <c r="F19" s="13"/>
      <c r="G19" s="13"/>
      <c r="H19" s="49"/>
      <c r="I19" s="14"/>
    </row>
    <row r="20" spans="1:14" ht="13.5" thickBot="1">
      <c r="A20" s="50" t="s">
        <v>17</v>
      </c>
      <c r="B20" s="51"/>
      <c r="C20" s="52">
        <f t="shared" ref="C20:I20" si="0">C18+C16+C14+C12+C10+C8</f>
        <v>-39218.190000000133</v>
      </c>
      <c r="D20" s="52">
        <f t="shared" si="0"/>
        <v>458886.08499999985</v>
      </c>
      <c r="E20" s="52">
        <f t="shared" si="0"/>
        <v>448704.01999999996</v>
      </c>
      <c r="F20" s="52">
        <f t="shared" si="0"/>
        <v>435975.89</v>
      </c>
      <c r="G20" s="52">
        <f t="shared" si="0"/>
        <v>558648.62</v>
      </c>
      <c r="H20" s="52">
        <f t="shared" si="0"/>
        <v>-26490.060000000172</v>
      </c>
      <c r="I20" s="52">
        <f t="shared" si="0"/>
        <v>348941.48499999987</v>
      </c>
    </row>
    <row r="21" spans="1:14" customFormat="1" ht="15">
      <c r="A21" s="53" t="s">
        <v>18</v>
      </c>
      <c r="B21" s="54"/>
      <c r="C21" s="55">
        <v>843260.33999999985</v>
      </c>
      <c r="D21" s="55">
        <v>105882.37999999995</v>
      </c>
      <c r="E21" s="56">
        <f>170285.76+335.21+19089.55</f>
        <v>189710.52</v>
      </c>
      <c r="F21" s="55">
        <v>229945</v>
      </c>
      <c r="G21" s="56">
        <f>193207.47+9403.35</f>
        <v>202610.82</v>
      </c>
      <c r="H21" s="55">
        <f>C21+E21-F21</f>
        <v>803025.85999999987</v>
      </c>
      <c r="I21" s="55">
        <f>D21+E21-G21</f>
        <v>92982.0799999999</v>
      </c>
      <c r="J21" s="15"/>
      <c r="K21" s="15"/>
      <c r="L21" s="16"/>
      <c r="M21" s="16"/>
      <c r="N21" s="16"/>
    </row>
    <row r="22" spans="1:14" customFormat="1" ht="15">
      <c r="A22" s="53" t="s">
        <v>19</v>
      </c>
      <c r="B22" s="57"/>
      <c r="C22" s="55">
        <v>15861.14</v>
      </c>
      <c r="D22" s="55">
        <v>0</v>
      </c>
      <c r="E22" s="55">
        <v>10787.04</v>
      </c>
      <c r="F22" s="55">
        <v>1000</v>
      </c>
      <c r="G22" s="55">
        <v>10787.04</v>
      </c>
      <c r="H22" s="55">
        <f>C22+E22-F22</f>
        <v>25648.18</v>
      </c>
      <c r="I22" s="55">
        <f>D22+E22-G22</f>
        <v>0</v>
      </c>
      <c r="J22" s="15"/>
      <c r="K22" s="15"/>
      <c r="L22" s="16"/>
      <c r="M22" s="16"/>
      <c r="N22" s="16"/>
    </row>
    <row r="23" spans="1:14" customFormat="1" ht="15.75" thickBot="1">
      <c r="A23" s="58" t="s">
        <v>17</v>
      </c>
      <c r="B23" s="59"/>
      <c r="C23" s="17">
        <f t="shared" ref="C23:I23" si="1">C21+C22</f>
        <v>859121.47999999986</v>
      </c>
      <c r="D23" s="17">
        <f t="shared" si="1"/>
        <v>105882.37999999995</v>
      </c>
      <c r="E23" s="17">
        <f t="shared" si="1"/>
        <v>200497.56</v>
      </c>
      <c r="F23" s="17">
        <f t="shared" si="1"/>
        <v>230945</v>
      </c>
      <c r="G23" s="17">
        <f t="shared" si="1"/>
        <v>213397.86000000002</v>
      </c>
      <c r="H23" s="17">
        <f t="shared" si="1"/>
        <v>828674.03999999992</v>
      </c>
      <c r="I23" s="17">
        <f t="shared" si="1"/>
        <v>92982.0799999999</v>
      </c>
      <c r="J23" s="15"/>
      <c r="K23" s="15"/>
      <c r="L23" s="16"/>
      <c r="M23" s="16"/>
      <c r="N23" s="16"/>
    </row>
    <row r="24" spans="1:14" ht="13.5" thickBot="1">
      <c r="A24" s="60"/>
      <c r="B24" s="61"/>
      <c r="C24" s="62"/>
      <c r="D24" s="62"/>
      <c r="E24" s="62"/>
      <c r="F24" s="62"/>
      <c r="G24" s="62"/>
      <c r="H24" s="62"/>
      <c r="I24" s="63"/>
    </row>
    <row r="25" spans="1:14" s="9" customFormat="1">
      <c r="A25" s="64" t="s">
        <v>20</v>
      </c>
      <c r="B25" s="65"/>
      <c r="C25" s="66">
        <v>810.62999999997555</v>
      </c>
      <c r="D25" s="18">
        <v>27609.529999999941</v>
      </c>
      <c r="E25" s="36"/>
      <c r="F25" s="18"/>
      <c r="G25" s="36">
        <v>14602.21</v>
      </c>
      <c r="H25" s="56">
        <f>C25+E25-F25</f>
        <v>810.62999999997555</v>
      </c>
      <c r="I25" s="56">
        <f>D25+E25-G25</f>
        <v>13007.319999999942</v>
      </c>
    </row>
    <row r="26" spans="1:14" s="9" customFormat="1">
      <c r="A26" s="67" t="s">
        <v>21</v>
      </c>
      <c r="B26" s="68"/>
      <c r="C26" s="11">
        <v>2224.4900000000735</v>
      </c>
      <c r="D26" s="19">
        <v>19036.550000000087</v>
      </c>
      <c r="E26" s="36"/>
      <c r="F26" s="19"/>
      <c r="G26" s="36">
        <v>9430.06</v>
      </c>
      <c r="H26" s="56">
        <f>C26+E26-F26</f>
        <v>2224.4900000000735</v>
      </c>
      <c r="I26" s="56">
        <f>D26+E26-G26</f>
        <v>9606.4900000000871</v>
      </c>
    </row>
    <row r="27" spans="1:14" s="9" customFormat="1">
      <c r="A27" s="69" t="s">
        <v>22</v>
      </c>
      <c r="B27" s="70"/>
      <c r="C27" s="71">
        <v>-27491.749999999884</v>
      </c>
      <c r="D27" s="10">
        <v>145759.58000000002</v>
      </c>
      <c r="E27" s="36"/>
      <c r="F27" s="10"/>
      <c r="G27" s="36">
        <v>27377.66</v>
      </c>
      <c r="H27" s="56">
        <f>C27+E27-F27</f>
        <v>-27491.749999999884</v>
      </c>
      <c r="I27" s="56">
        <f>D27+E27-G27</f>
        <v>118381.92000000001</v>
      </c>
    </row>
    <row r="28" spans="1:14" s="9" customFormat="1" ht="13.5" thickBot="1">
      <c r="A28" s="69" t="s">
        <v>23</v>
      </c>
      <c r="B28" s="70"/>
      <c r="C28" s="72">
        <v>-5.0000000002910383E-2</v>
      </c>
      <c r="D28" s="20">
        <v>53446.76</v>
      </c>
      <c r="E28" s="36"/>
      <c r="F28" s="21"/>
      <c r="G28" s="36">
        <f>106.21+327.75+74.34</f>
        <v>508.29999999999995</v>
      </c>
      <c r="H28" s="56">
        <f>C28+E28-F28</f>
        <v>-5.0000000002910383E-2</v>
      </c>
      <c r="I28" s="56">
        <f>D28+E28-G28</f>
        <v>52938.46</v>
      </c>
    </row>
    <row r="29" spans="1:14" s="9" customFormat="1" ht="13.5" thickBot="1">
      <c r="A29" s="69" t="s">
        <v>24</v>
      </c>
      <c r="B29" s="70"/>
      <c r="C29" s="72">
        <v>-5.0000000002910383E-2</v>
      </c>
      <c r="D29" s="20">
        <v>281.67000000000348</v>
      </c>
      <c r="E29" s="21"/>
      <c r="F29" s="21"/>
      <c r="G29" s="10">
        <v>0</v>
      </c>
      <c r="H29" s="56">
        <f>C29+E29-F29</f>
        <v>-5.0000000002910383E-2</v>
      </c>
      <c r="I29" s="56">
        <f>D29+E29-G29</f>
        <v>281.67000000000348</v>
      </c>
    </row>
    <row r="30" spans="1:14" s="23" customFormat="1" ht="13.5" thickBot="1">
      <c r="A30" s="73" t="s">
        <v>17</v>
      </c>
      <c r="B30" s="74"/>
      <c r="C30" s="75">
        <f>C25+C26+C27+C28</f>
        <v>-24456.679999999837</v>
      </c>
      <c r="D30" s="76">
        <f t="shared" ref="D30:I30" si="2">D25+D26+D27+D28</f>
        <v>245852.42000000004</v>
      </c>
      <c r="E30" s="76">
        <f t="shared" si="2"/>
        <v>0</v>
      </c>
      <c r="F30" s="76">
        <f t="shared" si="2"/>
        <v>0</v>
      </c>
      <c r="G30" s="76">
        <f>G25+G26+G27+G28+G29</f>
        <v>51918.229999999996</v>
      </c>
      <c r="H30" s="76">
        <f t="shared" si="2"/>
        <v>-24456.679999999837</v>
      </c>
      <c r="I30" s="76">
        <f t="shared" si="2"/>
        <v>193934.19000000003</v>
      </c>
    </row>
    <row r="31" spans="1:14" s="23" customFormat="1" ht="13.5" thickBot="1">
      <c r="A31" s="77" t="s">
        <v>25</v>
      </c>
      <c r="B31" s="78"/>
      <c r="C31" s="75">
        <f>C30+C20+C23</f>
        <v>795446.60999999987</v>
      </c>
      <c r="D31" s="75">
        <f t="shared" ref="D31:I31" si="3">D30+D20+D23</f>
        <v>810620.88499999978</v>
      </c>
      <c r="E31" s="75">
        <f t="shared" si="3"/>
        <v>649201.57999999996</v>
      </c>
      <c r="F31" s="75">
        <f t="shared" si="3"/>
        <v>666920.89</v>
      </c>
      <c r="G31" s="75">
        <f t="shared" si="3"/>
        <v>823964.71</v>
      </c>
      <c r="H31" s="75">
        <f t="shared" si="3"/>
        <v>777727.29999999993</v>
      </c>
      <c r="I31" s="75">
        <f t="shared" si="3"/>
        <v>635857.75499999989</v>
      </c>
      <c r="J31" s="22"/>
      <c r="K31" s="22"/>
      <c r="L31" s="22"/>
      <c r="M31" s="22"/>
      <c r="N31" s="22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</sheetData>
  <mergeCells count="28">
    <mergeCell ref="A11:B11"/>
    <mergeCell ref="A22:B22"/>
    <mergeCell ref="A24:I24"/>
    <mergeCell ref="A30:B30"/>
    <mergeCell ref="A31:B31"/>
    <mergeCell ref="A25:B25"/>
    <mergeCell ref="A26:B26"/>
    <mergeCell ref="A27:B27"/>
    <mergeCell ref="A28:B28"/>
    <mergeCell ref="A29:B29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12:B12"/>
    <mergeCell ref="A6:B6"/>
    <mergeCell ref="A8:B8"/>
    <mergeCell ref="A9:B9"/>
    <mergeCell ref="A10:B10"/>
    <mergeCell ref="A3:I3"/>
    <mergeCell ref="A4:I4"/>
    <mergeCell ref="A5:B5"/>
    <mergeCell ref="A7:I7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2020-05-13T11:34:01Z</dcterms:created>
  <dcterms:modified xsi:type="dcterms:W3CDTF">2022-06-27T07:19:03Z</dcterms:modified>
</cp:coreProperties>
</file>