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F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F16" i="1"/>
  <c r="F15" i="1"/>
  <c r="F14" i="1"/>
  <c r="F13" i="1"/>
  <c r="F11" i="1"/>
  <c r="F10" i="1"/>
  <c r="F9" i="1"/>
  <c r="F8" i="1"/>
  <c r="F7" i="1"/>
  <c r="F6" i="1"/>
  <c r="F17" i="1" s="1"/>
</calcChain>
</file>

<file path=xl/sharedStrings.xml><?xml version="1.0" encoding="utf-8"?>
<sst xmlns="http://schemas.openxmlformats.org/spreadsheetml/2006/main" count="115" uniqueCount="71">
  <si>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</si>
  <si>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</si>
  <si>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</si>
  <si>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</si>
  <si>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</si>
  <si>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- 3438,8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</si>
  <si>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</si>
  <si>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</si>
  <si>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</si>
  <si>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01.01.2018г -30.06.2018г   - 3,25                      с 01.07.2018г - 31.12.2018г  -  3,27</t>
  </si>
  <si>
    <t>Аварийно-диспетчерская служба</t>
  </si>
  <si>
    <t>с 01.01.2018г -30.06.2018г   - 1,88                      с 01.07.2018г -31.12.2018г - 1,89</t>
  </si>
  <si>
    <t xml:space="preserve">Уборка лестничных клеток -  361,9 кв.м.                                         </t>
  </si>
  <si>
    <t xml:space="preserve">ежедневно    </t>
  </si>
  <si>
    <t>с 01.01.2018г -30.06.2018г   - 2,22                    с 01.07.2018г -31.12.2018г - 2,70</t>
  </si>
  <si>
    <t>Содержание придомовой территории 1 класса - 1026 кв.м., газоны - 982 кв.м.</t>
  </si>
  <si>
    <t>6 раз в неделю</t>
  </si>
  <si>
    <t>с 01.01.2018г -30.06.2018г   - 2,34                   с 01.07.2018г -31.12.2018г - 2,85</t>
  </si>
  <si>
    <t>Дератизация подвального помещения</t>
  </si>
  <si>
    <t>ежемесячно</t>
  </si>
  <si>
    <t>Замена лампочек,  предохранителей, вставок в подъездах</t>
  </si>
  <si>
    <t>руб./ м2</t>
  </si>
  <si>
    <t>Промывка, опрессовка системы отопления</t>
  </si>
  <si>
    <t>1 раз перед началом отопиттельного периода</t>
  </si>
  <si>
    <t xml:space="preserve">ОДН на водоснабжение  </t>
  </si>
  <si>
    <t xml:space="preserve">ОДН на водоотведение </t>
  </si>
  <si>
    <t xml:space="preserve">ОДН на электроснабжение </t>
  </si>
  <si>
    <t xml:space="preserve">Сбор, вывоз  и  утилизация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</si>
  <si>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</si>
  <si>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</si>
  <si>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</si>
  <si>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</si>
  <si>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</si>
  <si>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Очистка придомовой территории отснега и наледи трактором (январь 2018г.)</t>
  </si>
  <si>
    <t>январь 2018г</t>
  </si>
  <si>
    <t>час</t>
  </si>
  <si>
    <t>Очистка придомовой территории отснега и наледи трактором (февраль 2018г.)</t>
  </si>
  <si>
    <t>февраль 2018г</t>
  </si>
  <si>
    <t>Утепление трубы ливневой канализации в помещении мусорокамеры подъезда № 5</t>
  </si>
  <si>
    <t>март 2018г</t>
  </si>
  <si>
    <t>м.п.</t>
  </si>
  <si>
    <t>Изготовление и установка метал. решетчатых дверей подвального помещения подъезд №№ 1,5</t>
  </si>
  <si>
    <t>шт</t>
  </si>
  <si>
    <t>Очистка придомовой территории отснега и наледи трактором (апрель 2018г.)</t>
  </si>
  <si>
    <t>апрель 2018г</t>
  </si>
  <si>
    <t>Замена тамбурных входных дверей на двери ПВХ (подъезд № 1,5) с доводчиками</t>
  </si>
  <si>
    <t>Ремонт бетонных козырьков кв. №№ 44,59</t>
  </si>
  <si>
    <t>май 2018г.</t>
  </si>
  <si>
    <t>Косметический ремонт подъезда № 5</t>
  </si>
  <si>
    <t>кв.м.</t>
  </si>
  <si>
    <t>Штукатурка декоративных элементов фасада</t>
  </si>
  <si>
    <t>Ремонт металлической двери подъезд № 1,4</t>
  </si>
  <si>
    <t>июль 2018г</t>
  </si>
  <si>
    <t>Проведение  строительно-технического обследования придомовой территории и фундамента</t>
  </si>
  <si>
    <t>Замена металлических почтовых ящиков в подъезде № 5</t>
  </si>
  <si>
    <t>август 2018г</t>
  </si>
  <si>
    <t>Частичная замена запорной арматуры на стояках системы отопления в подвальном помещении ( по кв. №№ 1,4,7,10,13; №№ 33,36,39,42,45; №№ 48,51,54,57,60</t>
  </si>
  <si>
    <t>Проверка прибора учета тепловой энергии (снятие прибора учета, сдача их на поверку в специализированную организацию на поверку, монтаж прибора учетатепловой энергии ООО "Петербургтеплоэнерго"</t>
  </si>
  <si>
    <t>сентябрь 2018г</t>
  </si>
  <si>
    <t>Дезинсекция подъездов и подвальных помещений</t>
  </si>
  <si>
    <t>Замена метал. кровельного покрытия входа в подвальное помещение около подъезда № 5</t>
  </si>
  <si>
    <t>октябрь 2018г</t>
  </si>
  <si>
    <t>Замена аварийного участка розлива ХВС с частичной заменой стояков по подвальному помещению подъезда № 5 кв. №№ 61,62,63</t>
  </si>
  <si>
    <t>Замена канализационной системы (лежневки) диам. 100 мм в подвальном помещении №№ 1,2,3,4,5</t>
  </si>
  <si>
    <t>Устройство бетонной площадки с уклоном, около мусорокамеры подъезда № 5</t>
  </si>
  <si>
    <t>ноябрь 2018г</t>
  </si>
  <si>
    <t>Ремонт бетонного крыльца подъезд № 5</t>
  </si>
  <si>
    <t>Итого по ремонту:</t>
  </si>
  <si>
    <t>ОТЧЕТ</t>
  </si>
  <si>
    <t>о выполнении договора управления МКД № 1 по ул. Центральной, пос. Кааламо,  г. Сортавала        за период  01.01.2018г - 31.12.2018г.</t>
  </si>
  <si>
    <t>Услуги по упралению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</si>
</sst>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50;&#1072;&#1072;&#1083;&#1072;&#1084;&#1086;/&#1054;&#1090;&#1095;&#1077;&#1090;%20&#1079;&#1072;%202016&#1075;%20&#1062;&#1077;&#1085;&#1090;&#1088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2016г."/>
      <sheetName val="январь 2017"/>
      <sheetName val="февраль 2017"/>
      <sheetName val="март 2017"/>
      <sheetName val="апрель 2017"/>
      <sheetName val="май 2017"/>
      <sheetName val="июнь 2017"/>
      <sheetName val="июль 2017"/>
      <sheetName val="авг 2017г"/>
      <sheetName val="сент 2017г"/>
      <sheetName val="окт 2017г"/>
      <sheetName val="нояб 2017г"/>
      <sheetName val="дек 2017г"/>
      <sheetName val="2017"/>
      <sheetName val="янв 2018"/>
      <sheetName val="фев 2018г"/>
      <sheetName val="март 2018г"/>
      <sheetName val="апрель 2018г"/>
      <sheetName val="май 2018г"/>
      <sheetName val="июнь 2018г"/>
      <sheetName val="июль 2018г"/>
      <sheetName val="авг 2018г"/>
      <sheetName val="сент 2018г"/>
      <sheetName val="окт 2018г"/>
      <sheetName val="нояб 2018г"/>
      <sheetName val="дек 2018г"/>
      <sheetName val="2018г"/>
      <sheetName val="янв 2019г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F9">
            <v>11176.1</v>
          </cell>
        </row>
        <row r="10">
          <cell r="F10">
            <v>6464.9440000000004</v>
          </cell>
        </row>
        <row r="11">
          <cell r="F11">
            <v>7634.1360000000013</v>
          </cell>
        </row>
        <row r="12">
          <cell r="F12">
            <v>8046.7920000000004</v>
          </cell>
        </row>
        <row r="13">
          <cell r="F13">
            <v>447.04400000000004</v>
          </cell>
        </row>
        <row r="14">
          <cell r="F14">
            <v>103.164</v>
          </cell>
        </row>
        <row r="15">
          <cell r="F15">
            <v>756.53</v>
          </cell>
        </row>
        <row r="16">
          <cell r="F16">
            <v>790.83</v>
          </cell>
        </row>
        <row r="17">
          <cell r="F17">
            <v>1341.17</v>
          </cell>
        </row>
        <row r="18">
          <cell r="F18">
            <v>15268.272000000003</v>
          </cell>
        </row>
      </sheetData>
      <sheetData sheetId="15">
        <row r="9">
          <cell r="F9">
            <v>11176.1</v>
          </cell>
        </row>
        <row r="10">
          <cell r="F10">
            <v>6464.9440000000004</v>
          </cell>
        </row>
        <row r="11">
          <cell r="F11">
            <v>7634.1360000000013</v>
          </cell>
        </row>
        <row r="12">
          <cell r="F12">
            <v>8046.7920000000004</v>
          </cell>
        </row>
        <row r="13">
          <cell r="F13">
            <v>447.04400000000004</v>
          </cell>
        </row>
        <row r="14">
          <cell r="F14">
            <v>103.164</v>
          </cell>
        </row>
        <row r="15">
          <cell r="F15">
            <v>756.53</v>
          </cell>
        </row>
        <row r="16">
          <cell r="F16">
            <v>790.83</v>
          </cell>
        </row>
        <row r="17">
          <cell r="F17">
            <v>1341.17</v>
          </cell>
        </row>
        <row r="18">
          <cell r="F18">
            <v>15268.272000000003</v>
          </cell>
        </row>
      </sheetData>
      <sheetData sheetId="16">
        <row r="9">
          <cell r="F9">
            <v>11176.1</v>
          </cell>
        </row>
        <row r="10">
          <cell r="F10">
            <v>6464.9440000000004</v>
          </cell>
        </row>
        <row r="11">
          <cell r="F11">
            <v>7634.1360000000013</v>
          </cell>
        </row>
        <row r="12">
          <cell r="F12">
            <v>8046.7920000000004</v>
          </cell>
        </row>
        <row r="13">
          <cell r="F13">
            <v>447.04400000000004</v>
          </cell>
        </row>
        <row r="14">
          <cell r="F14">
            <v>103.164</v>
          </cell>
        </row>
        <row r="15">
          <cell r="F15">
            <v>756.53</v>
          </cell>
        </row>
        <row r="16">
          <cell r="F16">
            <v>790.83</v>
          </cell>
        </row>
        <row r="17">
          <cell r="F17">
            <v>1341.17</v>
          </cell>
        </row>
        <row r="18">
          <cell r="F18">
            <v>15268.272000000003</v>
          </cell>
        </row>
      </sheetData>
      <sheetData sheetId="17">
        <row r="9">
          <cell r="F9">
            <v>11176.1</v>
          </cell>
        </row>
        <row r="10">
          <cell r="F10">
            <v>6464.9440000000004</v>
          </cell>
        </row>
        <row r="11">
          <cell r="F11">
            <v>7634.1360000000013</v>
          </cell>
        </row>
        <row r="12">
          <cell r="F12">
            <v>8046.7920000000004</v>
          </cell>
        </row>
        <row r="13">
          <cell r="F13">
            <v>447.04400000000004</v>
          </cell>
        </row>
        <row r="14">
          <cell r="F14">
            <v>103.164</v>
          </cell>
        </row>
        <row r="15">
          <cell r="F15">
            <v>756.53</v>
          </cell>
        </row>
        <row r="16">
          <cell r="F16">
            <v>790.83</v>
          </cell>
        </row>
        <row r="17">
          <cell r="F17">
            <v>1341.17</v>
          </cell>
        </row>
        <row r="18">
          <cell r="F18">
            <v>15268.272000000003</v>
          </cell>
        </row>
      </sheetData>
      <sheetData sheetId="18">
        <row r="9">
          <cell r="F9">
            <v>11176.1</v>
          </cell>
        </row>
        <row r="10">
          <cell r="F10">
            <v>6464.9440000000004</v>
          </cell>
        </row>
        <row r="11">
          <cell r="F11">
            <v>7634.1360000000013</v>
          </cell>
        </row>
        <row r="12">
          <cell r="F12">
            <v>8046.7920000000004</v>
          </cell>
        </row>
        <row r="13">
          <cell r="F13">
            <v>447.04400000000004</v>
          </cell>
        </row>
        <row r="14">
          <cell r="F14">
            <v>103.164</v>
          </cell>
        </row>
        <row r="15">
          <cell r="F15">
            <v>756.53</v>
          </cell>
        </row>
        <row r="16">
          <cell r="F16">
            <v>790.83</v>
          </cell>
        </row>
        <row r="17">
          <cell r="F17">
            <v>1341.17</v>
          </cell>
        </row>
      </sheetData>
      <sheetData sheetId="19">
        <row r="9">
          <cell r="F9">
            <v>11176.1</v>
          </cell>
        </row>
        <row r="10">
          <cell r="F10">
            <v>6464.9440000000004</v>
          </cell>
        </row>
        <row r="11">
          <cell r="F11">
            <v>7634.1360000000013</v>
          </cell>
        </row>
        <row r="12">
          <cell r="F12">
            <v>8046.7920000000004</v>
          </cell>
        </row>
        <row r="13">
          <cell r="F13">
            <v>447.04400000000004</v>
          </cell>
        </row>
        <row r="14">
          <cell r="F14">
            <v>103.164</v>
          </cell>
        </row>
        <row r="15">
          <cell r="F15">
            <v>756.53</v>
          </cell>
        </row>
        <row r="16">
          <cell r="F16">
            <v>790.83</v>
          </cell>
        </row>
        <row r="17">
          <cell r="F17">
            <v>1341.17</v>
          </cell>
        </row>
      </sheetData>
      <sheetData sheetId="20">
        <row r="9">
          <cell r="F9">
            <v>11244.876</v>
          </cell>
        </row>
        <row r="10">
          <cell r="F10">
            <v>6499.3320000000003</v>
          </cell>
        </row>
        <row r="11">
          <cell r="F11">
            <v>9284.76</v>
          </cell>
        </row>
        <row r="12">
          <cell r="F12">
            <v>9800.58</v>
          </cell>
        </row>
        <row r="13">
          <cell r="F13">
            <v>447.04400000000004</v>
          </cell>
        </row>
        <row r="14">
          <cell r="F14">
            <v>1581.8480000000002</v>
          </cell>
        </row>
        <row r="15">
          <cell r="F15">
            <v>1581.8480000000002</v>
          </cell>
        </row>
        <row r="16">
          <cell r="F16">
            <v>3473.1880000000001</v>
          </cell>
        </row>
      </sheetData>
      <sheetData sheetId="21">
        <row r="9">
          <cell r="F9">
            <v>11244.876</v>
          </cell>
        </row>
        <row r="10">
          <cell r="F10">
            <v>6499.3320000000003</v>
          </cell>
        </row>
        <row r="11">
          <cell r="F11">
            <v>9284.76</v>
          </cell>
        </row>
        <row r="12">
          <cell r="F12">
            <v>9800.58</v>
          </cell>
        </row>
        <row r="13">
          <cell r="F13">
            <v>447.04400000000004</v>
          </cell>
        </row>
        <row r="15">
          <cell r="F15">
            <v>584.59600000000012</v>
          </cell>
        </row>
        <row r="16">
          <cell r="F16">
            <v>550.20800000000008</v>
          </cell>
        </row>
        <row r="17">
          <cell r="F17">
            <v>3473.1880000000001</v>
          </cell>
        </row>
      </sheetData>
      <sheetData sheetId="22">
        <row r="9">
          <cell r="F9">
            <v>11244.876</v>
          </cell>
        </row>
        <row r="10">
          <cell r="F10">
            <v>6499.3320000000003</v>
          </cell>
        </row>
        <row r="11">
          <cell r="F11">
            <v>9284.76</v>
          </cell>
        </row>
        <row r="12">
          <cell r="F12">
            <v>9800.58</v>
          </cell>
        </row>
        <row r="13">
          <cell r="F13">
            <v>447.04400000000004</v>
          </cell>
        </row>
        <row r="14">
          <cell r="F14">
            <v>1169.1920000000002</v>
          </cell>
        </row>
        <row r="15">
          <cell r="F15">
            <v>1169.1920000000002</v>
          </cell>
        </row>
        <row r="16">
          <cell r="F16">
            <v>3473.1880000000001</v>
          </cell>
        </row>
      </sheetData>
      <sheetData sheetId="23">
        <row r="9">
          <cell r="F9">
            <v>11244.876</v>
          </cell>
        </row>
        <row r="10">
          <cell r="F10">
            <v>6499.3320000000003</v>
          </cell>
        </row>
        <row r="11">
          <cell r="F11">
            <v>9284.76</v>
          </cell>
        </row>
        <row r="12">
          <cell r="F12">
            <v>9800.58</v>
          </cell>
        </row>
        <row r="13">
          <cell r="F13">
            <v>447.04400000000004</v>
          </cell>
        </row>
        <row r="14">
          <cell r="F14">
            <v>481.43200000000007</v>
          </cell>
        </row>
        <row r="15">
          <cell r="F15">
            <v>447.04400000000004</v>
          </cell>
        </row>
        <row r="16">
          <cell r="F16">
            <v>3473.1880000000001</v>
          </cell>
        </row>
      </sheetData>
      <sheetData sheetId="24">
        <row r="9">
          <cell r="F9">
            <v>11244.876</v>
          </cell>
        </row>
        <row r="10">
          <cell r="F10">
            <v>6499.3320000000003</v>
          </cell>
        </row>
        <row r="11">
          <cell r="F11">
            <v>9284.76</v>
          </cell>
        </row>
        <row r="12">
          <cell r="F12">
            <v>9800.58</v>
          </cell>
        </row>
        <row r="13">
          <cell r="F13">
            <v>447.04400000000004</v>
          </cell>
        </row>
        <row r="14">
          <cell r="F14">
            <v>412.65600000000001</v>
          </cell>
        </row>
        <row r="15">
          <cell r="F15">
            <v>412.65600000000001</v>
          </cell>
        </row>
        <row r="16">
          <cell r="F16">
            <v>3473.1880000000001</v>
          </cell>
        </row>
      </sheetData>
      <sheetData sheetId="25">
        <row r="9">
          <cell r="F9">
            <v>11244.876</v>
          </cell>
        </row>
        <row r="10">
          <cell r="F10">
            <v>6499.3320000000003</v>
          </cell>
        </row>
        <row r="11">
          <cell r="F11">
            <v>9284.76</v>
          </cell>
        </row>
        <row r="12">
          <cell r="F12">
            <v>9800.58</v>
          </cell>
        </row>
        <row r="13">
          <cell r="F13">
            <v>447.04400000000004</v>
          </cell>
        </row>
        <row r="14">
          <cell r="F14">
            <v>756.71</v>
          </cell>
        </row>
        <row r="15">
          <cell r="F15">
            <v>790.7</v>
          </cell>
        </row>
        <row r="16">
          <cell r="F16">
            <v>1341.35</v>
          </cell>
        </row>
        <row r="17">
          <cell r="F17">
            <v>-0.69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37" workbookViewId="0">
      <selection activeCell="F43" sqref="F4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4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13" x14ac:dyDescent="0.3">
      <c r="A1" s="33" t="s">
        <v>68</v>
      </c>
      <c r="B1" s="33"/>
      <c r="C1" s="33"/>
      <c r="D1" s="33"/>
      <c r="E1" s="33"/>
      <c r="F1" s="33"/>
      <c r="G1" s="33"/>
      <c r="H1" s="33"/>
      <c r="I1" s="33"/>
    </row>
    <row r="2" spans="1:13" ht="44.25" customHeight="1" x14ac:dyDescent="0.3">
      <c r="A2" s="34" t="s">
        <v>69</v>
      </c>
      <c r="B2" s="34"/>
      <c r="C2" s="34"/>
      <c r="D2" s="34"/>
      <c r="E2" s="34"/>
      <c r="F2" s="34"/>
      <c r="G2" s="34"/>
      <c r="H2" s="34"/>
      <c r="I2" s="34"/>
    </row>
    <row r="4" spans="1:13" ht="110.4" x14ac:dyDescent="0.3">
      <c r="A4" s="1" t="s">
        <v>0</v>
      </c>
      <c r="B4" s="1" t="s">
        <v>1</v>
      </c>
      <c r="C4" s="35" t="s">
        <v>2</v>
      </c>
      <c r="D4" s="36"/>
      <c r="E4" s="1" t="s">
        <v>3</v>
      </c>
      <c r="F4" s="1" t="s">
        <v>4</v>
      </c>
    </row>
    <row r="5" spans="1:13" ht="15" customHeight="1" x14ac:dyDescent="0.3">
      <c r="A5" s="37" t="s">
        <v>5</v>
      </c>
      <c r="B5" s="38"/>
      <c r="C5" s="38"/>
      <c r="D5" s="38"/>
      <c r="E5" s="38"/>
      <c r="F5" s="39"/>
    </row>
    <row r="6" spans="1:13" ht="129.6" x14ac:dyDescent="0.3">
      <c r="A6" s="2" t="s">
        <v>6</v>
      </c>
      <c r="B6" s="3" t="s">
        <v>7</v>
      </c>
      <c r="C6" s="30" t="s">
        <v>8</v>
      </c>
      <c r="D6" s="31"/>
      <c r="E6" s="4" t="s">
        <v>9</v>
      </c>
      <c r="F6" s="5">
        <f>'[1]янв 2018'!F9+'[1]фев 2018г'!F9+'[1]март 2018г'!F9+'[1]апрель 2018г'!F9+'[1]май 2018г'!F9+'[1]июнь 2018г'!F9+'[1]июль 2018г'!F9+'[1]авг 2018г'!F9+'[1]сент 2018г'!F9+'[1]окт 2018г'!F9+'[1]нояб 2018г'!F9+'[1]дек 2018г'!F9</f>
        <v>134525.85600000003</v>
      </c>
      <c r="L6" s="6"/>
      <c r="M6" s="7"/>
    </row>
    <row r="7" spans="1:13" ht="86.4" x14ac:dyDescent="0.3">
      <c r="A7" s="8" t="s">
        <v>10</v>
      </c>
      <c r="B7" s="3" t="s">
        <v>7</v>
      </c>
      <c r="C7" s="30" t="s">
        <v>8</v>
      </c>
      <c r="D7" s="31"/>
      <c r="E7" s="4" t="s">
        <v>11</v>
      </c>
      <c r="F7" s="9">
        <f>'[1]янв 2018'!F10+'[1]фев 2018г'!F10+'[1]март 2018г'!F10+'[1]апрель 2018г'!F10+'[1]май 2018г'!F10+'[1]июнь 2018г'!F10+'[1]июль 2018г'!F10+'[1]авг 2018г'!F10+'[1]сент 2018г'!F10+'[1]окт 2018г'!F10+'[1]нояб 2018г'!F10+'[1]дек 2018г'!F10</f>
        <v>77785.656000000003</v>
      </c>
    </row>
    <row r="8" spans="1:13" ht="86.4" x14ac:dyDescent="0.3">
      <c r="A8" s="8" t="s">
        <v>12</v>
      </c>
      <c r="B8" s="3" t="s">
        <v>13</v>
      </c>
      <c r="C8" s="30" t="s">
        <v>8</v>
      </c>
      <c r="D8" s="31"/>
      <c r="E8" s="4" t="s">
        <v>14</v>
      </c>
      <c r="F8" s="10">
        <f>'[1]янв 2018'!F11+'[1]фев 2018г'!F11+'[1]март 2018г'!F11+'[1]апрель 2018г'!F11+'[1]май 2018г'!F11+'[1]июнь 2018г'!F11+'[1]июль 2018г'!F11+'[1]авг 2018г'!F11+'[1]сент 2018г'!F11+'[1]окт 2018г'!F11+'[1]нояб 2018г'!F11+'[1]дек 2018г'!F11</f>
        <v>101513.37599999999</v>
      </c>
    </row>
    <row r="9" spans="1:13" ht="86.4" x14ac:dyDescent="0.3">
      <c r="A9" s="8" t="s">
        <v>15</v>
      </c>
      <c r="B9" s="11" t="s">
        <v>16</v>
      </c>
      <c r="C9" s="30" t="s">
        <v>8</v>
      </c>
      <c r="D9" s="31"/>
      <c r="E9" s="7" t="s">
        <v>17</v>
      </c>
      <c r="F9" s="12">
        <f>'[1]янв 2018'!F12+'[1]фев 2018г'!F12+'[1]март 2018г'!F12+'[1]апрель 2018г'!F12+'[1]май 2018г'!F12+'[1]июнь 2018г'!F12+'[1]июль 2018г'!F12+'[1]авг 2018г'!F12+'[1]сент 2018г'!F12+'[1]окт 2018г'!F12+'[1]нояб 2018г'!F12+'[1]дек 2018г'!F12</f>
        <v>107084.232</v>
      </c>
    </row>
    <row r="10" spans="1:13" ht="28.8" x14ac:dyDescent="0.3">
      <c r="A10" s="2" t="s">
        <v>18</v>
      </c>
      <c r="B10" s="13" t="s">
        <v>19</v>
      </c>
      <c r="C10" s="30" t="s">
        <v>8</v>
      </c>
      <c r="D10" s="31"/>
      <c r="E10" s="5">
        <v>0.13</v>
      </c>
      <c r="F10" s="5">
        <f>'[1]янв 2018'!F13+'[1]фев 2018г'!F13+'[1]март 2018г'!F13+'[1]апрель 2018г'!F13+'[1]май 2018г'!F13+'[1]июнь 2018г'!F13+'[1]июль 2018г'!F13+'[1]авг 2018г'!F13+'[1]сент 2018г'!F13+'[1]окт 2018г'!F13+'[1]нояб 2018г'!F13+'[1]дек 2018г'!F13</f>
        <v>5364.5279999999993</v>
      </c>
    </row>
    <row r="11" spans="1:13" ht="43.2" x14ac:dyDescent="0.3">
      <c r="A11" s="2" t="s">
        <v>20</v>
      </c>
      <c r="B11" s="3" t="s">
        <v>19</v>
      </c>
      <c r="C11" s="30" t="s">
        <v>21</v>
      </c>
      <c r="D11" s="31"/>
      <c r="E11" s="5">
        <v>0.03</v>
      </c>
      <c r="F11" s="5">
        <f>'[1]янв 2018'!F14+'[1]фев 2018г'!F14+'[1]март 2018г'!F14+'[1]апрель 2018г'!F14+'[1]май 2018г'!F14+'[1]июнь 2018г'!F14</f>
        <v>618.98400000000004</v>
      </c>
    </row>
    <row r="12" spans="1:13" ht="57.6" x14ac:dyDescent="0.3">
      <c r="A12" s="8" t="s">
        <v>22</v>
      </c>
      <c r="B12" s="14" t="s">
        <v>23</v>
      </c>
      <c r="C12" s="30" t="s">
        <v>21</v>
      </c>
      <c r="D12" s="31"/>
      <c r="E12" s="15">
        <v>0.05</v>
      </c>
      <c r="F12" s="5">
        <v>2000</v>
      </c>
      <c r="L12" s="16"/>
    </row>
    <row r="13" spans="1:13" x14ac:dyDescent="0.3">
      <c r="A13" s="2" t="s">
        <v>24</v>
      </c>
      <c r="B13" s="13" t="s">
        <v>19</v>
      </c>
      <c r="C13" s="30" t="s">
        <v>21</v>
      </c>
      <c r="D13" s="31"/>
      <c r="E13" s="5">
        <v>0.22</v>
      </c>
      <c r="F13" s="5">
        <f>'[1]янв 2018'!F15+'[1]фев 2018г'!F15+'[1]март 2018г'!F15+'[1]апрель 2018г'!F15+'[1]май 2018г'!F15+'[1]июнь 2018г'!F15+'[1]июль 2018г'!F14+'[1]авг 2018г'!F15+'[1]сент 2018г'!F14+'[1]окт 2018г'!F14+'[1]нояб 2018г'!F14+'[1]дек 2018г'!F14</f>
        <v>9525.6140000000014</v>
      </c>
    </row>
    <row r="14" spans="1:13" ht="16.5" customHeight="1" x14ac:dyDescent="0.3">
      <c r="A14" s="2" t="s">
        <v>25</v>
      </c>
      <c r="B14" s="13" t="s">
        <v>19</v>
      </c>
      <c r="C14" s="30" t="s">
        <v>21</v>
      </c>
      <c r="D14" s="31"/>
      <c r="E14" s="5">
        <v>0.23</v>
      </c>
      <c r="F14" s="5">
        <f>'[1]янв 2018'!F16+'[1]фев 2018г'!F16+'[1]март 2018г'!F16+'[1]апрель 2018г'!F16+'[1]май 2018г'!F16+'[1]июнь 2018г'!F16+'[1]июль 2018г'!F15+'[1]авг 2018г'!F16+'[1]сент 2018г'!F15+'[1]окт 2018г'!F15+'[1]нояб 2018г'!F15+'[1]дек 2018г'!F15</f>
        <v>9696.6280000000024</v>
      </c>
    </row>
    <row r="15" spans="1:13" x14ac:dyDescent="0.3">
      <c r="A15" s="2" t="s">
        <v>26</v>
      </c>
      <c r="B15" s="13" t="s">
        <v>19</v>
      </c>
      <c r="C15" s="30" t="s">
        <v>21</v>
      </c>
      <c r="D15" s="31"/>
      <c r="E15" s="5">
        <v>0.7</v>
      </c>
      <c r="F15" s="5">
        <f>'[1]янв 2018'!F17+'[1]фев 2018г'!F17+'[1]март 2018г'!F17+'[1]апрель 2018г'!F17+'[1]май 2018г'!F17+'[1]июнь 2018г'!F17+'[1]июль 2018г'!F16+'[1]авг 2018г'!F17+'[1]сент 2018г'!F16+'[1]окт 2018г'!F16+'[1]нояб 2018г'!F16+'[1]дек 2018г'!F16</f>
        <v>26754.310000000005</v>
      </c>
    </row>
    <row r="16" spans="1:13" x14ac:dyDescent="0.3">
      <c r="A16" s="2" t="s">
        <v>27</v>
      </c>
      <c r="B16" s="14" t="s">
        <v>28</v>
      </c>
      <c r="C16" s="30" t="s">
        <v>29</v>
      </c>
      <c r="D16" s="31"/>
      <c r="E16" s="17">
        <v>545.89</v>
      </c>
      <c r="F16" s="18">
        <f>'[1]янв 2018'!F18+'[1]март 2018г'!F18+'[1]фев 2018г'!F18+'[1]апрель 2018г'!F18+'[1]дек 2018г'!F17</f>
        <v>61072.398000000008</v>
      </c>
    </row>
    <row r="17" spans="1:12" x14ac:dyDescent="0.3">
      <c r="A17" s="19" t="s">
        <v>30</v>
      </c>
      <c r="B17" s="20"/>
      <c r="C17" s="20"/>
      <c r="D17" s="21"/>
      <c r="E17" s="22"/>
      <c r="F17" s="23">
        <f>F6+F7+F8+F9+F10+F11+F12+F13+F14+F15+F16</f>
        <v>535941.58200000005</v>
      </c>
      <c r="L17" s="16"/>
    </row>
    <row r="18" spans="1:12" x14ac:dyDescent="0.3">
      <c r="A18" s="32" t="s">
        <v>31</v>
      </c>
      <c r="B18" s="32"/>
      <c r="C18" s="32"/>
      <c r="D18" s="32"/>
      <c r="E18" s="32"/>
      <c r="F18" s="32"/>
    </row>
    <row r="19" spans="1:12" ht="110.4" x14ac:dyDescent="0.3">
      <c r="A19" s="1" t="s">
        <v>0</v>
      </c>
      <c r="B19" s="1" t="s">
        <v>1</v>
      </c>
      <c r="C19" s="11" t="s">
        <v>2</v>
      </c>
      <c r="D19" s="24" t="s">
        <v>32</v>
      </c>
      <c r="E19" s="1" t="s">
        <v>3</v>
      </c>
      <c r="F19" s="1" t="s">
        <v>4</v>
      </c>
    </row>
    <row r="20" spans="1:12" ht="45.75" customHeight="1" x14ac:dyDescent="0.3">
      <c r="A20" s="25" t="s">
        <v>33</v>
      </c>
      <c r="B20" s="26" t="s">
        <v>34</v>
      </c>
      <c r="C20" s="11" t="s">
        <v>35</v>
      </c>
      <c r="D20" s="11">
        <v>0.38</v>
      </c>
      <c r="E20" s="12">
        <v>1650</v>
      </c>
      <c r="F20" s="12">
        <v>633</v>
      </c>
    </row>
    <row r="21" spans="1:12" ht="51" customHeight="1" x14ac:dyDescent="0.3">
      <c r="A21" s="25" t="s">
        <v>36</v>
      </c>
      <c r="B21" s="26" t="s">
        <v>37</v>
      </c>
      <c r="C21" s="11" t="s">
        <v>35</v>
      </c>
      <c r="D21" s="11">
        <v>0.31</v>
      </c>
      <c r="E21" s="12">
        <v>1650</v>
      </c>
      <c r="F21" s="12">
        <v>506</v>
      </c>
    </row>
    <row r="22" spans="1:12" ht="45.75" customHeight="1" x14ac:dyDescent="0.3">
      <c r="A22" s="25" t="s">
        <v>38</v>
      </c>
      <c r="B22" s="26" t="s">
        <v>39</v>
      </c>
      <c r="C22" s="11" t="s">
        <v>40</v>
      </c>
      <c r="D22" s="11">
        <v>3</v>
      </c>
      <c r="E22" s="12">
        <f>F22/D22</f>
        <v>408</v>
      </c>
      <c r="F22" s="12">
        <v>1224</v>
      </c>
    </row>
    <row r="23" spans="1:12" ht="59.25" customHeight="1" x14ac:dyDescent="0.3">
      <c r="A23" s="25" t="s">
        <v>41</v>
      </c>
      <c r="B23" s="26" t="s">
        <v>39</v>
      </c>
      <c r="C23" s="11" t="s">
        <v>42</v>
      </c>
      <c r="D23" s="11">
        <v>2</v>
      </c>
      <c r="E23" s="12">
        <f>F23/D23</f>
        <v>9527</v>
      </c>
      <c r="F23" s="12">
        <v>19054</v>
      </c>
    </row>
    <row r="24" spans="1:12" ht="48" customHeight="1" x14ac:dyDescent="0.3">
      <c r="A24" s="25" t="s">
        <v>43</v>
      </c>
      <c r="B24" s="26" t="s">
        <v>44</v>
      </c>
      <c r="C24" s="11" t="s">
        <v>35</v>
      </c>
      <c r="D24" s="11">
        <v>0.34499999999999997</v>
      </c>
      <c r="E24" s="12">
        <v>1650</v>
      </c>
      <c r="F24" s="12">
        <v>570</v>
      </c>
    </row>
    <row r="25" spans="1:12" ht="60.75" customHeight="1" x14ac:dyDescent="0.3">
      <c r="A25" s="25" t="s">
        <v>45</v>
      </c>
      <c r="B25" s="26" t="s">
        <v>44</v>
      </c>
      <c r="C25" s="11" t="s">
        <v>42</v>
      </c>
      <c r="D25" s="11">
        <v>2</v>
      </c>
      <c r="E25" s="12">
        <f t="shared" ref="E25:E39" si="0">F25/D25</f>
        <v>42240</v>
      </c>
      <c r="F25" s="12">
        <v>84480</v>
      </c>
    </row>
    <row r="26" spans="1:12" ht="32.25" customHeight="1" x14ac:dyDescent="0.3">
      <c r="A26" s="25" t="s">
        <v>46</v>
      </c>
      <c r="B26" s="26" t="s">
        <v>47</v>
      </c>
      <c r="C26" s="11" t="s">
        <v>42</v>
      </c>
      <c r="D26" s="11">
        <v>2</v>
      </c>
      <c r="E26" s="12">
        <f t="shared" si="0"/>
        <v>33000</v>
      </c>
      <c r="F26" s="12">
        <v>66000</v>
      </c>
    </row>
    <row r="27" spans="1:12" ht="34.5" customHeight="1" x14ac:dyDescent="0.3">
      <c r="A27" s="25" t="s">
        <v>48</v>
      </c>
      <c r="B27" s="26" t="s">
        <v>47</v>
      </c>
      <c r="C27" s="11" t="s">
        <v>49</v>
      </c>
      <c r="D27" s="11">
        <v>455.7</v>
      </c>
      <c r="E27" s="12">
        <f t="shared" si="0"/>
        <v>230.64296686416503</v>
      </c>
      <c r="F27" s="12">
        <v>105104</v>
      </c>
    </row>
    <row r="28" spans="1:12" ht="33" customHeight="1" x14ac:dyDescent="0.3">
      <c r="A28" s="25" t="s">
        <v>50</v>
      </c>
      <c r="B28" s="26" t="s">
        <v>47</v>
      </c>
      <c r="C28" s="11" t="s">
        <v>42</v>
      </c>
      <c r="D28" s="11">
        <v>1</v>
      </c>
      <c r="E28" s="12">
        <f t="shared" si="0"/>
        <v>165000</v>
      </c>
      <c r="F28" s="12">
        <v>165000</v>
      </c>
    </row>
    <row r="29" spans="1:12" ht="32.25" customHeight="1" x14ac:dyDescent="0.3">
      <c r="A29" s="25" t="s">
        <v>51</v>
      </c>
      <c r="B29" s="26" t="s">
        <v>52</v>
      </c>
      <c r="C29" s="11" t="s">
        <v>42</v>
      </c>
      <c r="D29" s="11">
        <v>2</v>
      </c>
      <c r="E29" s="12">
        <f t="shared" si="0"/>
        <v>440</v>
      </c>
      <c r="F29" s="12">
        <v>880</v>
      </c>
    </row>
    <row r="30" spans="1:12" ht="64.5" customHeight="1" x14ac:dyDescent="0.3">
      <c r="A30" s="25" t="s">
        <v>53</v>
      </c>
      <c r="B30" s="26" t="s">
        <v>52</v>
      </c>
      <c r="C30" s="11" t="s">
        <v>42</v>
      </c>
      <c r="D30" s="11">
        <v>1</v>
      </c>
      <c r="E30" s="12">
        <f t="shared" si="0"/>
        <v>6600</v>
      </c>
      <c r="F30" s="12">
        <v>6600</v>
      </c>
    </row>
    <row r="31" spans="1:12" ht="49.5" customHeight="1" x14ac:dyDescent="0.3">
      <c r="A31" s="25" t="s">
        <v>54</v>
      </c>
      <c r="B31" s="26" t="s">
        <v>55</v>
      </c>
      <c r="C31" s="11" t="s">
        <v>42</v>
      </c>
      <c r="D31" s="11">
        <v>3</v>
      </c>
      <c r="E31" s="12">
        <f t="shared" si="0"/>
        <v>2609</v>
      </c>
      <c r="F31" s="12">
        <v>7827</v>
      </c>
    </row>
    <row r="32" spans="1:12" ht="105" customHeight="1" x14ac:dyDescent="0.3">
      <c r="A32" s="25" t="s">
        <v>56</v>
      </c>
      <c r="B32" s="26" t="s">
        <v>55</v>
      </c>
      <c r="C32" s="11" t="s">
        <v>42</v>
      </c>
      <c r="D32" s="11">
        <v>10</v>
      </c>
      <c r="E32" s="12">
        <f t="shared" si="0"/>
        <v>1053.2</v>
      </c>
      <c r="F32" s="12">
        <v>10532</v>
      </c>
    </row>
    <row r="33" spans="1:12" ht="144" customHeight="1" x14ac:dyDescent="0.3">
      <c r="A33" s="25" t="s">
        <v>57</v>
      </c>
      <c r="B33" s="26" t="s">
        <v>58</v>
      </c>
      <c r="C33" s="11" t="s">
        <v>42</v>
      </c>
      <c r="D33" s="11">
        <v>1</v>
      </c>
      <c r="E33" s="12">
        <f t="shared" si="0"/>
        <v>5328</v>
      </c>
      <c r="F33" s="12">
        <v>5328</v>
      </c>
    </row>
    <row r="34" spans="1:12" ht="36.75" customHeight="1" x14ac:dyDescent="0.3">
      <c r="A34" s="25" t="s">
        <v>59</v>
      </c>
      <c r="B34" s="26" t="s">
        <v>58</v>
      </c>
      <c r="C34" s="11" t="s">
        <v>42</v>
      </c>
      <c r="D34" s="11">
        <v>1</v>
      </c>
      <c r="E34" s="12">
        <f t="shared" si="0"/>
        <v>5665</v>
      </c>
      <c r="F34" s="12">
        <v>5665</v>
      </c>
    </row>
    <row r="35" spans="1:12" ht="60.75" customHeight="1" x14ac:dyDescent="0.3">
      <c r="A35" s="25" t="s">
        <v>60</v>
      </c>
      <c r="B35" s="26" t="s">
        <v>61</v>
      </c>
      <c r="C35" s="11" t="s">
        <v>49</v>
      </c>
      <c r="D35" s="11">
        <v>8</v>
      </c>
      <c r="E35" s="12">
        <f t="shared" si="0"/>
        <v>1481.5</v>
      </c>
      <c r="F35" s="12">
        <v>11852</v>
      </c>
    </row>
    <row r="36" spans="1:12" ht="90.75" customHeight="1" x14ac:dyDescent="0.3">
      <c r="A36" s="25" t="s">
        <v>62</v>
      </c>
      <c r="B36" s="26" t="s">
        <v>61</v>
      </c>
      <c r="C36" s="11" t="s">
        <v>40</v>
      </c>
      <c r="D36" s="11">
        <v>17</v>
      </c>
      <c r="E36" s="12">
        <f t="shared" si="0"/>
        <v>1766.8235294117646</v>
      </c>
      <c r="F36" s="12">
        <v>30036</v>
      </c>
    </row>
    <row r="37" spans="1:12" ht="61.5" customHeight="1" x14ac:dyDescent="0.3">
      <c r="A37" s="25" t="s">
        <v>63</v>
      </c>
      <c r="B37" s="26" t="s">
        <v>61</v>
      </c>
      <c r="C37" s="11" t="s">
        <v>40</v>
      </c>
      <c r="D37" s="11">
        <v>54.5</v>
      </c>
      <c r="E37" s="12">
        <f t="shared" si="0"/>
        <v>1112.2568807339449</v>
      </c>
      <c r="F37" s="12">
        <v>60618</v>
      </c>
    </row>
    <row r="38" spans="1:12" ht="50.25" customHeight="1" x14ac:dyDescent="0.3">
      <c r="A38" s="25" t="s">
        <v>64</v>
      </c>
      <c r="B38" s="26" t="s">
        <v>65</v>
      </c>
      <c r="C38" s="11" t="s">
        <v>49</v>
      </c>
      <c r="D38" s="11">
        <v>13.2</v>
      </c>
      <c r="E38" s="12">
        <f t="shared" si="0"/>
        <v>1084.848484848485</v>
      </c>
      <c r="F38" s="12">
        <v>14320</v>
      </c>
    </row>
    <row r="39" spans="1:12" ht="34.5" customHeight="1" x14ac:dyDescent="0.3">
      <c r="A39" s="25" t="s">
        <v>66</v>
      </c>
      <c r="B39" s="26" t="s">
        <v>65</v>
      </c>
      <c r="C39" s="11" t="s">
        <v>42</v>
      </c>
      <c r="D39" s="11">
        <v>1</v>
      </c>
      <c r="E39" s="12">
        <f t="shared" si="0"/>
        <v>9949</v>
      </c>
      <c r="F39" s="12">
        <v>9949</v>
      </c>
    </row>
    <row r="40" spans="1:12" x14ac:dyDescent="0.3">
      <c r="A40" s="27" t="s">
        <v>67</v>
      </c>
      <c r="B40" s="14"/>
      <c r="C40" s="14"/>
      <c r="D40" s="14"/>
      <c r="E40" s="28"/>
      <c r="F40" s="28">
        <f>F20+F21+F22+F23+F24+F25+F26+F27+F28+F29+F30+F31+F32+F33+F34+F35+F36+F37+F38+F39</f>
        <v>606178</v>
      </c>
      <c r="L40" s="16"/>
    </row>
    <row r="41" spans="1:12" x14ac:dyDescent="0.3">
      <c r="A41" s="27" t="s">
        <v>70</v>
      </c>
      <c r="B41" s="14"/>
      <c r="C41" s="14"/>
      <c r="D41" s="14"/>
      <c r="E41" s="28"/>
      <c r="F41" s="14">
        <v>92848.55</v>
      </c>
    </row>
    <row r="43" spans="1:12" x14ac:dyDescent="0.3">
      <c r="A43" s="29"/>
      <c r="F43" s="16"/>
    </row>
  </sheetData>
  <mergeCells count="16">
    <mergeCell ref="C7:D7"/>
    <mergeCell ref="A1:I1"/>
    <mergeCell ref="A2:I2"/>
    <mergeCell ref="C4:D4"/>
    <mergeCell ref="A5:F5"/>
    <mergeCell ref="C6:D6"/>
    <mergeCell ref="C14:D14"/>
    <mergeCell ref="C15:D15"/>
    <mergeCell ref="C16:D16"/>
    <mergeCell ref="A18:F18"/>
    <mergeCell ref="C8:D8"/>
    <mergeCell ref="C9:D9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2019-03-28T11:25:30Z</dcterms:created>
  <dcterms:modified xsi:type="dcterms:W3CDTF">2019-03-29T09:39:43Z</dcterms:modified>
</cp:coreProperties>
</file>