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75" windowWidth="20730" windowHeight="9525"/>
  </bookViews>
  <sheets>
    <sheet name="2021" sheetId="1" r:id="rId1"/>
  </sheets>
  <calcPr calcId="125725" refMode="R1C1"/>
</workbook>
</file>

<file path=xl/calcChain.xml><?xml version="1.0" encoding="utf-8"?>
<calcChain xmlns="http://schemas.openxmlformats.org/spreadsheetml/2006/main">
  <c r="I35" i="1"/>
  <c r="F35"/>
  <c r="H35" s="1"/>
  <c r="G33"/>
  <c r="F33"/>
  <c r="E33"/>
  <c r="D33"/>
  <c r="C33"/>
  <c r="H32"/>
  <c r="I31"/>
  <c r="H31"/>
  <c r="I30"/>
  <c r="H30"/>
  <c r="I29"/>
  <c r="I33" s="1"/>
  <c r="H29"/>
  <c r="I28"/>
  <c r="H28"/>
  <c r="H33" s="1"/>
  <c r="F26"/>
  <c r="D26"/>
  <c r="C26"/>
  <c r="E25"/>
  <c r="H25" s="1"/>
  <c r="G24"/>
  <c r="G26" s="1"/>
  <c r="E24"/>
  <c r="H24" s="1"/>
  <c r="G22"/>
  <c r="F22"/>
  <c r="F34" s="1"/>
  <c r="F38" s="1"/>
  <c r="E22"/>
  <c r="D22"/>
  <c r="D34" s="1"/>
  <c r="D38" s="1"/>
  <c r="C22"/>
  <c r="C34" s="1"/>
  <c r="C38" s="1"/>
  <c r="I20"/>
  <c r="H20"/>
  <c r="I18"/>
  <c r="H18"/>
  <c r="I16"/>
  <c r="H16"/>
  <c r="I14"/>
  <c r="H14"/>
  <c r="I12"/>
  <c r="H12"/>
  <c r="I10"/>
  <c r="H10"/>
  <c r="I8"/>
  <c r="I22" s="1"/>
  <c r="H8"/>
  <c r="H22" s="1"/>
  <c r="I34" l="1"/>
  <c r="I38" s="1"/>
  <c r="H26"/>
  <c r="H34" s="1"/>
  <c r="H38" s="1"/>
  <c r="G34"/>
  <c r="G38" s="1"/>
  <c r="E26"/>
  <c r="E34" s="1"/>
  <c r="E38" s="1"/>
  <c r="I24"/>
  <c r="I26" s="1"/>
</calcChain>
</file>

<file path=xl/sharedStrings.xml><?xml version="1.0" encoding="utf-8"?>
<sst xmlns="http://schemas.openxmlformats.org/spreadsheetml/2006/main" count="33" uniqueCount="31">
  <si>
    <t>Наименование</t>
  </si>
  <si>
    <t>денежные средства дома на начало периода (руб)  остаток (+), перерасход (-)</t>
  </si>
  <si>
    <t>Задолженность населения по оплате на нач.периода (руб)</t>
  </si>
  <si>
    <t>начислено за отчетный период (руб)</t>
  </si>
  <si>
    <t>Израсходовано (руб)</t>
  </si>
  <si>
    <t xml:space="preserve">СПРАВОЧНО: оплачено  за отчетный период (руб) остаток (+), перерасход (-) </t>
  </si>
  <si>
    <r>
      <t xml:space="preserve">денежные средства дома на конец периода (руб)  остаток (+), перерасход (-) </t>
    </r>
    <r>
      <rPr>
        <b/>
        <i/>
        <sz val="7"/>
        <color indexed="12"/>
        <rFont val="Arial"/>
        <family val="2"/>
        <charset val="204"/>
      </rPr>
      <t>(гр.2+гр 4-гр.5)</t>
    </r>
  </si>
  <si>
    <r>
      <t xml:space="preserve">Задолженность населения по оплате на конец периода (руб) </t>
    </r>
    <r>
      <rPr>
        <b/>
        <i/>
        <sz val="7"/>
        <color indexed="12"/>
        <rFont val="Arial"/>
        <family val="2"/>
        <charset val="204"/>
      </rPr>
      <t>(гр.3+гр 4-гр.6)</t>
    </r>
  </si>
  <si>
    <t>Обслуживаемая площадь  - 2799,4 кв.м.</t>
  </si>
  <si>
    <t>Содержание</t>
  </si>
  <si>
    <t>Ремонт</t>
  </si>
  <si>
    <t>Управление</t>
  </si>
  <si>
    <t>ОДН водоснабж</t>
  </si>
  <si>
    <t>ОДН водоотвед</t>
  </si>
  <si>
    <t>ОДН эл/энергия</t>
  </si>
  <si>
    <t>Сбор и вывоз ТБО</t>
  </si>
  <si>
    <t>Итого</t>
  </si>
  <si>
    <t>Капитальный ремонт</t>
  </si>
  <si>
    <t xml:space="preserve">Водоснабжение </t>
  </si>
  <si>
    <t>водоотведение</t>
  </si>
  <si>
    <t>Теплоснабжение</t>
  </si>
  <si>
    <t>Обращение с ТКО</t>
  </si>
  <si>
    <t>ВСЕГО по ЖКУ</t>
  </si>
  <si>
    <t>Доходы от использования общего имущества , всего, в т.ч.</t>
  </si>
  <si>
    <t>ООО "ТТК"</t>
  </si>
  <si>
    <t>ВСЕГО по дому</t>
  </si>
  <si>
    <t>УТВЕРЖДАЮ</t>
  </si>
  <si>
    <t>Директор ООО УК "Эталон" _____________________Н.К.Дмитриева</t>
  </si>
  <si>
    <t>Информация по лицевому счету д.№ 75 по ул. Карельской</t>
  </si>
  <si>
    <t>за период 01.01.2021-31.12.2021  (Управление)</t>
  </si>
  <si>
    <t>Платежи банка (%%, услуги банка)</t>
  </si>
</sst>
</file>

<file path=xl/styles.xml><?xml version="1.0" encoding="utf-8"?>
<styleSheet xmlns="http://schemas.openxmlformats.org/spreadsheetml/2006/main">
  <numFmts count="1">
    <numFmt numFmtId="164" formatCode="_-* #,##0.00&quot;р.&quot;_-;\-* #,##0.00&quot;р.&quot;_-;_-* &quot;-&quot;??&quot;р.&quot;_-;_-@_-"/>
  </numFmts>
  <fonts count="3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0"/>
      <color rgb="FF0000FF"/>
      <name val="Arial"/>
      <family val="2"/>
      <charset val="204"/>
    </font>
    <font>
      <b/>
      <sz val="7"/>
      <color rgb="FF0000FF"/>
      <name val="Arial"/>
      <family val="2"/>
      <charset val="204"/>
    </font>
    <font>
      <b/>
      <i/>
      <sz val="7"/>
      <color indexed="12"/>
      <name val="Arial"/>
      <family val="2"/>
      <charset val="204"/>
    </font>
    <font>
      <sz val="10"/>
      <color rgb="FF0000FF"/>
      <name val="Arial"/>
      <family val="2"/>
      <charset val="204"/>
    </font>
    <font>
      <b/>
      <i/>
      <sz val="10"/>
      <color rgb="FF0000FF"/>
      <name val="Arial"/>
      <family val="2"/>
      <charset val="204"/>
    </font>
    <font>
      <b/>
      <i/>
      <u/>
      <sz val="10"/>
      <color rgb="FF0000FF"/>
      <name val="Arial"/>
      <family val="2"/>
      <charset val="204"/>
    </font>
    <font>
      <u/>
      <sz val="10"/>
      <color rgb="FF0000FF"/>
      <name val="Arial"/>
      <family val="2"/>
      <charset val="204"/>
    </font>
    <font>
      <i/>
      <sz val="10"/>
      <color rgb="FF0000FF"/>
      <name val="Arial"/>
      <family val="2"/>
      <charset val="204"/>
    </font>
    <font>
      <sz val="10"/>
      <color rgb="FFFF0000"/>
      <name val="Arial"/>
      <family val="2"/>
      <charset val="204"/>
    </font>
    <font>
      <i/>
      <sz val="10"/>
      <name val="Arial Cyr"/>
      <charset val="204"/>
    </font>
    <font>
      <i/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color rgb="FF0000FF"/>
      <name val="Arial Cyr"/>
      <charset val="204"/>
    </font>
  </fonts>
  <fills count="26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4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45">
    <xf numFmtId="0" fontId="0" fillId="0" borderId="0"/>
    <xf numFmtId="0" fontId="1" fillId="0" borderId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7" borderId="0" applyNumberFormat="0" applyBorder="0" applyAlignment="0" applyProtection="0"/>
    <xf numFmtId="0" fontId="13" fillId="10" borderId="0" applyNumberFormat="0" applyBorder="0" applyAlignment="0" applyProtection="0"/>
    <xf numFmtId="0" fontId="13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21" borderId="0" applyNumberFormat="0" applyBorder="0" applyAlignment="0" applyProtection="0"/>
    <xf numFmtId="0" fontId="15" fillId="9" borderId="36" applyNumberFormat="0" applyAlignment="0" applyProtection="0"/>
    <xf numFmtId="0" fontId="16" fillId="22" borderId="37" applyNumberFormat="0" applyAlignment="0" applyProtection="0"/>
    <xf numFmtId="0" fontId="17" fillId="22" borderId="36" applyNumberFormat="0" applyAlignment="0" applyProtection="0"/>
    <xf numFmtId="164" fontId="1" fillId="0" borderId="0" applyFont="0" applyFill="0" applyBorder="0" applyAlignment="0" applyProtection="0"/>
    <xf numFmtId="0" fontId="18" fillId="0" borderId="38" applyNumberFormat="0" applyFill="0" applyAlignment="0" applyProtection="0"/>
    <xf numFmtId="0" fontId="19" fillId="0" borderId="39" applyNumberFormat="0" applyFill="0" applyAlignment="0" applyProtection="0"/>
    <xf numFmtId="0" fontId="20" fillId="0" borderId="40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41" applyNumberFormat="0" applyFill="0" applyAlignment="0" applyProtection="0"/>
    <xf numFmtId="0" fontId="22" fillId="23" borderId="42" applyNumberFormat="0" applyAlignment="0" applyProtection="0"/>
    <xf numFmtId="0" fontId="23" fillId="0" borderId="0" applyNumberFormat="0" applyFill="0" applyBorder="0" applyAlignment="0" applyProtection="0"/>
    <xf numFmtId="0" fontId="24" fillId="24" borderId="0" applyNumberFormat="0" applyBorder="0" applyAlignment="0" applyProtection="0"/>
    <xf numFmtId="0" fontId="25" fillId="5" borderId="0" applyNumberFormat="0" applyBorder="0" applyAlignment="0" applyProtection="0"/>
    <xf numFmtId="0" fontId="26" fillId="0" borderId="0" applyNumberFormat="0" applyFill="0" applyBorder="0" applyAlignment="0" applyProtection="0"/>
    <xf numFmtId="0" fontId="1" fillId="25" borderId="43" applyNumberFormat="0" applyFont="0" applyAlignment="0" applyProtection="0"/>
    <xf numFmtId="0" fontId="1" fillId="25" borderId="43" applyNumberFormat="0" applyFont="0" applyAlignment="0" applyProtection="0"/>
    <xf numFmtId="0" fontId="27" fillId="0" borderId="44" applyNumberFormat="0" applyFill="0" applyAlignment="0" applyProtection="0"/>
    <xf numFmtId="0" fontId="28" fillId="0" borderId="0" applyNumberFormat="0" applyFill="0" applyBorder="0" applyAlignment="0" applyProtection="0"/>
    <xf numFmtId="0" fontId="29" fillId="6" borderId="0" applyNumberFormat="0" applyBorder="0" applyAlignment="0" applyProtection="0"/>
  </cellStyleXfs>
  <cellXfs count="96">
    <xf numFmtId="0" fontId="0" fillId="0" borderId="0" xfId="0"/>
    <xf numFmtId="0" fontId="1" fillId="0" borderId="0" xfId="1"/>
    <xf numFmtId="0" fontId="3" fillId="0" borderId="3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2" fontId="6" fillId="0" borderId="0" xfId="1" applyNumberFormat="1" applyFont="1" applyFill="1" applyBorder="1" applyAlignment="1">
      <alignment horizontal="center" vertical="center" wrapText="1"/>
    </xf>
    <xf numFmtId="0" fontId="5" fillId="0" borderId="0" xfId="1" applyFont="1" applyBorder="1" applyAlignment="1">
      <alignment horizontal="right" wrapText="1"/>
    </xf>
    <xf numFmtId="3" fontId="9" fillId="0" borderId="11" xfId="1" applyNumberFormat="1" applyFont="1" applyBorder="1" applyAlignment="1">
      <alignment horizontal="center"/>
    </xf>
    <xf numFmtId="3" fontId="9" fillId="0" borderId="10" xfId="1" applyNumberFormat="1" applyFont="1" applyBorder="1" applyAlignment="1">
      <alignment horizontal="center"/>
    </xf>
    <xf numFmtId="1" fontId="9" fillId="0" borderId="11" xfId="1" applyNumberFormat="1" applyFont="1" applyBorder="1" applyAlignment="1">
      <alignment horizontal="center"/>
    </xf>
    <xf numFmtId="2" fontId="9" fillId="0" borderId="0" xfId="1" applyNumberFormat="1" applyFont="1"/>
    <xf numFmtId="0" fontId="9" fillId="0" borderId="0" xfId="1" applyFont="1" applyFill="1" applyBorder="1" applyAlignment="1">
      <alignment horizontal="center" wrapText="1"/>
    </xf>
    <xf numFmtId="3" fontId="9" fillId="0" borderId="12" xfId="1" applyNumberFormat="1" applyFont="1" applyBorder="1" applyAlignment="1">
      <alignment horizontal="center"/>
    </xf>
    <xf numFmtId="1" fontId="9" fillId="0" borderId="13" xfId="1" applyNumberFormat="1" applyFont="1" applyBorder="1" applyAlignment="1">
      <alignment horizontal="center"/>
    </xf>
    <xf numFmtId="0" fontId="9" fillId="0" borderId="0" xfId="1" applyFont="1"/>
    <xf numFmtId="3" fontId="5" fillId="0" borderId="13" xfId="1" applyNumberFormat="1" applyFont="1" applyBorder="1" applyAlignment="1">
      <alignment horizontal="center"/>
    </xf>
    <xf numFmtId="3" fontId="5" fillId="0" borderId="10" xfId="1" applyNumberFormat="1" applyFont="1" applyBorder="1" applyAlignment="1">
      <alignment horizontal="center"/>
    </xf>
    <xf numFmtId="1" fontId="5" fillId="0" borderId="13" xfId="1" applyNumberFormat="1" applyFont="1" applyBorder="1" applyAlignment="1">
      <alignment horizontal="center"/>
    </xf>
    <xf numFmtId="3" fontId="5" fillId="0" borderId="12" xfId="1" applyNumberFormat="1" applyFont="1" applyBorder="1" applyAlignment="1">
      <alignment horizontal="center"/>
    </xf>
    <xf numFmtId="3" fontId="9" fillId="0" borderId="13" xfId="1" applyNumberFormat="1" applyFont="1" applyBorder="1" applyAlignment="1">
      <alignment horizontal="center"/>
    </xf>
    <xf numFmtId="3" fontId="5" fillId="0" borderId="17" xfId="1" applyNumberFormat="1" applyFont="1" applyBorder="1" applyAlignment="1">
      <alignment horizontal="center"/>
    </xf>
    <xf numFmtId="3" fontId="5" fillId="0" borderId="18" xfId="1" applyNumberFormat="1" applyFont="1" applyBorder="1" applyAlignment="1">
      <alignment horizontal="center"/>
    </xf>
    <xf numFmtId="1" fontId="5" fillId="0" borderId="17" xfId="1" applyNumberFormat="1" applyFont="1" applyBorder="1" applyAlignment="1">
      <alignment horizontal="center"/>
    </xf>
    <xf numFmtId="1" fontId="10" fillId="0" borderId="17" xfId="1" applyNumberFormat="1" applyFont="1" applyBorder="1" applyAlignment="1">
      <alignment horizontal="center"/>
    </xf>
    <xf numFmtId="3" fontId="2" fillId="2" borderId="19" xfId="1" applyNumberFormat="1" applyFont="1" applyFill="1" applyBorder="1" applyAlignment="1">
      <alignment horizontal="center"/>
    </xf>
    <xf numFmtId="0" fontId="2" fillId="3" borderId="4" xfId="1" applyFont="1" applyFill="1" applyBorder="1" applyAlignment="1">
      <alignment horizontal="center"/>
    </xf>
    <xf numFmtId="0" fontId="2" fillId="3" borderId="5" xfId="1" applyFont="1" applyFill="1" applyBorder="1" applyAlignment="1">
      <alignment horizontal="center"/>
    </xf>
    <xf numFmtId="3" fontId="2" fillId="3" borderId="5" xfId="1" applyNumberFormat="1" applyFont="1" applyFill="1" applyBorder="1" applyAlignment="1">
      <alignment horizontal="center"/>
    </xf>
    <xf numFmtId="3" fontId="2" fillId="3" borderId="21" xfId="1" applyNumberFormat="1" applyFont="1" applyFill="1" applyBorder="1" applyAlignment="1">
      <alignment horizontal="center"/>
    </xf>
    <xf numFmtId="3" fontId="2" fillId="2" borderId="13" xfId="1" applyNumberFormat="1" applyFont="1" applyFill="1" applyBorder="1" applyAlignment="1">
      <alignment horizontal="center"/>
    </xf>
    <xf numFmtId="3" fontId="9" fillId="0" borderId="27" xfId="1" applyNumberFormat="1" applyFont="1" applyBorder="1" applyAlignment="1">
      <alignment horizontal="center"/>
    </xf>
    <xf numFmtId="3" fontId="9" fillId="3" borderId="27" xfId="1" applyNumberFormat="1" applyFont="1" applyFill="1" applyBorder="1" applyAlignment="1">
      <alignment horizontal="center"/>
    </xf>
    <xf numFmtId="3" fontId="9" fillId="0" borderId="28" xfId="1" applyNumberFormat="1" applyFont="1" applyBorder="1" applyAlignment="1">
      <alignment horizontal="center"/>
    </xf>
    <xf numFmtId="3" fontId="9" fillId="3" borderId="13" xfId="1" applyNumberFormat="1" applyFont="1" applyFill="1" applyBorder="1" applyAlignment="1">
      <alignment horizontal="center"/>
    </xf>
    <xf numFmtId="3" fontId="5" fillId="0" borderId="30" xfId="1" applyNumberFormat="1" applyFont="1" applyBorder="1" applyAlignment="1">
      <alignment horizontal="center"/>
    </xf>
    <xf numFmtId="3" fontId="9" fillId="0" borderId="30" xfId="1" applyNumberFormat="1" applyFont="1" applyBorder="1" applyAlignment="1">
      <alignment horizontal="center"/>
    </xf>
    <xf numFmtId="3" fontId="5" fillId="0" borderId="31" xfId="1" applyNumberFormat="1" applyFont="1" applyBorder="1" applyAlignment="1">
      <alignment horizontal="center"/>
    </xf>
    <xf numFmtId="3" fontId="2" fillId="2" borderId="33" xfId="1" applyNumberFormat="1" applyFont="1" applyFill="1" applyBorder="1" applyAlignment="1">
      <alignment horizontal="center"/>
    </xf>
    <xf numFmtId="0" fontId="11" fillId="0" borderId="0" xfId="1" applyFont="1"/>
    <xf numFmtId="0" fontId="12" fillId="0" borderId="0" xfId="0" applyFont="1"/>
    <xf numFmtId="0" fontId="3" fillId="0" borderId="2" xfId="1" applyFont="1" applyBorder="1" applyAlignment="1">
      <alignment horizontal="center" vertical="center" wrapText="1"/>
    </xf>
    <xf numFmtId="0" fontId="5" fillId="0" borderId="0" xfId="1" applyFont="1" applyAlignment="1">
      <alignment horizontal="right" wrapText="1"/>
    </xf>
    <xf numFmtId="3" fontId="1" fillId="0" borderId="0" xfId="1" applyNumberFormat="1"/>
    <xf numFmtId="0" fontId="7" fillId="0" borderId="6" xfId="1" applyFont="1" applyBorder="1" applyAlignment="1">
      <alignment horizontal="center" vertical="center" wrapText="1"/>
    </xf>
    <xf numFmtId="0" fontId="8" fillId="0" borderId="7" xfId="1" applyFont="1" applyBorder="1" applyAlignment="1">
      <alignment horizontal="center" vertical="center" wrapText="1"/>
    </xf>
    <xf numFmtId="0" fontId="8" fillId="0" borderId="8" xfId="1" applyFont="1" applyBorder="1" applyAlignment="1">
      <alignment horizontal="center" vertical="center" wrapText="1"/>
    </xf>
    <xf numFmtId="0" fontId="2" fillId="0" borderId="0" xfId="1" applyFont="1" applyAlignment="1">
      <alignment horizontal="center"/>
    </xf>
    <xf numFmtId="0" fontId="3" fillId="0" borderId="1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5" fillId="0" borderId="0" xfId="1" applyFont="1" applyAlignment="1">
      <alignment horizontal="right" wrapText="1"/>
    </xf>
    <xf numFmtId="0" fontId="6" fillId="0" borderId="4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left"/>
    </xf>
    <xf numFmtId="0" fontId="5" fillId="0" borderId="8" xfId="1" applyFont="1" applyBorder="1" applyAlignment="1">
      <alignment horizontal="left"/>
    </xf>
    <xf numFmtId="0" fontId="9" fillId="0" borderId="9" xfId="1" applyFont="1" applyBorder="1" applyAlignment="1">
      <alignment horizontal="left"/>
    </xf>
    <xf numFmtId="0" fontId="9" fillId="0" borderId="10" xfId="1" applyFont="1" applyBorder="1" applyAlignment="1">
      <alignment horizontal="left"/>
    </xf>
    <xf numFmtId="0" fontId="9" fillId="0" borderId="6" xfId="1" applyFont="1" applyBorder="1" applyAlignment="1">
      <alignment horizontal="left"/>
    </xf>
    <xf numFmtId="0" fontId="9" fillId="0" borderId="8" xfId="1" applyFont="1" applyBorder="1" applyAlignment="1">
      <alignment horizontal="left"/>
    </xf>
    <xf numFmtId="0" fontId="9" fillId="0" borderId="14" xfId="1" applyFont="1" applyBorder="1" applyAlignment="1">
      <alignment horizontal="left"/>
    </xf>
    <xf numFmtId="0" fontId="9" fillId="0" borderId="12" xfId="1" applyFont="1" applyBorder="1" applyAlignment="1">
      <alignment horizontal="left"/>
    </xf>
    <xf numFmtId="0" fontId="5" fillId="0" borderId="29" xfId="1" applyFont="1" applyBorder="1" applyAlignment="1">
      <alignment horizontal="left"/>
    </xf>
    <xf numFmtId="0" fontId="5" fillId="0" borderId="30" xfId="1" applyFont="1" applyBorder="1" applyAlignment="1">
      <alignment horizontal="left"/>
    </xf>
    <xf numFmtId="0" fontId="9" fillId="0" borderId="13" xfId="1" applyFont="1" applyBorder="1" applyAlignment="1">
      <alignment horizontal="left"/>
    </xf>
    <xf numFmtId="0" fontId="5" fillId="0" borderId="15" xfId="1" applyFont="1" applyBorder="1" applyAlignment="1">
      <alignment horizontal="left"/>
    </xf>
    <xf numFmtId="0" fontId="5" fillId="0" borderId="16" xfId="1" applyFont="1" applyBorder="1" applyAlignment="1">
      <alignment horizontal="left"/>
    </xf>
    <xf numFmtId="0" fontId="2" fillId="2" borderId="19" xfId="1" applyFont="1" applyFill="1" applyBorder="1" applyAlignment="1">
      <alignment horizontal="center"/>
    </xf>
    <xf numFmtId="0" fontId="2" fillId="2" borderId="20" xfId="1" applyFont="1" applyFill="1" applyBorder="1" applyAlignment="1">
      <alignment horizontal="center"/>
    </xf>
    <xf numFmtId="0" fontId="2" fillId="2" borderId="13" xfId="1" applyFont="1" applyFill="1" applyBorder="1" applyAlignment="1">
      <alignment horizontal="center"/>
    </xf>
    <xf numFmtId="0" fontId="0" fillId="0" borderId="13" xfId="0" applyBorder="1" applyAlignment="1">
      <alignment horizontal="center"/>
    </xf>
    <xf numFmtId="0" fontId="2" fillId="0" borderId="24" xfId="1" applyFont="1" applyBorder="1" applyAlignment="1">
      <alignment horizontal="center"/>
    </xf>
    <xf numFmtId="0" fontId="5" fillId="0" borderId="0" xfId="1" applyFont="1" applyBorder="1" applyAlignment="1">
      <alignment horizontal="center"/>
    </xf>
    <xf numFmtId="0" fontId="5" fillId="0" borderId="25" xfId="1" applyFont="1" applyBorder="1" applyAlignment="1">
      <alignment horizontal="center"/>
    </xf>
    <xf numFmtId="0" fontId="9" fillId="0" borderId="26" xfId="1" applyFont="1" applyBorder="1" applyAlignment="1">
      <alignment horizontal="left" wrapText="1"/>
    </xf>
    <xf numFmtId="0" fontId="9" fillId="0" borderId="27" xfId="1" applyFont="1" applyBorder="1" applyAlignment="1">
      <alignment horizontal="left" wrapText="1"/>
    </xf>
    <xf numFmtId="0" fontId="9" fillId="0" borderId="14" xfId="1" applyFont="1" applyBorder="1" applyAlignment="1">
      <alignment horizontal="left" wrapText="1"/>
    </xf>
    <xf numFmtId="0" fontId="9" fillId="0" borderId="13" xfId="1" applyFont="1" applyBorder="1" applyAlignment="1">
      <alignment horizontal="left" wrapText="1"/>
    </xf>
    <xf numFmtId="0" fontId="5" fillId="0" borderId="4" xfId="1" applyFont="1" applyBorder="1" applyAlignment="1">
      <alignment horizontal="left"/>
    </xf>
    <xf numFmtId="0" fontId="5" fillId="0" borderId="5" xfId="1" applyFont="1" applyBorder="1" applyAlignment="1">
      <alignment horizontal="left"/>
    </xf>
    <xf numFmtId="0" fontId="5" fillId="0" borderId="5" xfId="1" applyFont="1" applyBorder="1" applyAlignment="1"/>
    <xf numFmtId="0" fontId="5" fillId="0" borderId="21" xfId="1" applyFont="1" applyBorder="1" applyAlignment="1"/>
    <xf numFmtId="0" fontId="2" fillId="2" borderId="32" xfId="1" applyFont="1" applyFill="1" applyBorder="1" applyAlignment="1">
      <alignment horizontal="center"/>
    </xf>
    <xf numFmtId="0" fontId="2" fillId="2" borderId="33" xfId="1" applyFont="1" applyFill="1" applyBorder="1" applyAlignment="1">
      <alignment horizontal="center"/>
    </xf>
    <xf numFmtId="0" fontId="2" fillId="2" borderId="19" xfId="1" applyFont="1" applyFill="1" applyBorder="1" applyAlignment="1">
      <alignment horizontal="left"/>
    </xf>
    <xf numFmtId="0" fontId="2" fillId="2" borderId="20" xfId="1" applyFont="1" applyFill="1" applyBorder="1" applyAlignment="1">
      <alignment horizontal="left"/>
    </xf>
    <xf numFmtId="0" fontId="9" fillId="3" borderId="34" xfId="1" applyFont="1" applyFill="1" applyBorder="1" applyAlignment="1">
      <alignment horizontal="center" wrapText="1"/>
    </xf>
    <xf numFmtId="0" fontId="9" fillId="3" borderId="35" xfId="1" applyFont="1" applyFill="1" applyBorder="1" applyAlignment="1">
      <alignment horizontal="center" wrapText="1"/>
    </xf>
    <xf numFmtId="0" fontId="9" fillId="3" borderId="13" xfId="1" applyFont="1" applyFill="1" applyBorder="1" applyAlignment="1">
      <alignment horizontal="center" wrapText="1"/>
    </xf>
    <xf numFmtId="0" fontId="12" fillId="0" borderId="13" xfId="0" applyFont="1" applyBorder="1" applyAlignment="1">
      <alignment horizontal="center" wrapText="1"/>
    </xf>
    <xf numFmtId="0" fontId="30" fillId="0" borderId="0" xfId="1" applyFont="1"/>
    <xf numFmtId="0" fontId="30" fillId="0" borderId="0" xfId="1" applyFont="1" applyAlignment="1">
      <alignment horizontal="right"/>
    </xf>
    <xf numFmtId="3" fontId="9" fillId="0" borderId="13" xfId="1" applyNumberFormat="1" applyFont="1" applyFill="1" applyBorder="1" applyAlignment="1">
      <alignment horizontal="center"/>
    </xf>
    <xf numFmtId="0" fontId="9" fillId="3" borderId="22" xfId="1" applyFont="1" applyFill="1" applyBorder="1" applyAlignment="1">
      <alignment horizontal="left" wrapText="1"/>
    </xf>
    <xf numFmtId="0" fontId="9" fillId="3" borderId="23" xfId="1" applyFont="1" applyFill="1" applyBorder="1" applyAlignment="1">
      <alignment horizontal="left" wrapText="1"/>
    </xf>
    <xf numFmtId="0" fontId="0" fillId="3" borderId="23" xfId="0" applyFill="1" applyBorder="1" applyAlignment="1">
      <alignment horizontal="left" wrapText="1"/>
    </xf>
    <xf numFmtId="4" fontId="0" fillId="0" borderId="0" xfId="0" applyNumberFormat="1"/>
  </cellXfs>
  <cellStyles count="45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60% - Акцент1 2" xfId="14"/>
    <cellStyle name="60% - Акцент2 2" xfId="15"/>
    <cellStyle name="60% - Акцент3 2" xfId="16"/>
    <cellStyle name="60% - Акцент4 2" xfId="17"/>
    <cellStyle name="60% - Акцент5 2" xfId="18"/>
    <cellStyle name="60% - Акцент6 2" xfId="19"/>
    <cellStyle name="Акцент1 2" xfId="20"/>
    <cellStyle name="Акцент2 2" xfId="21"/>
    <cellStyle name="Акцент3 2" xfId="22"/>
    <cellStyle name="Акцент4 2" xfId="23"/>
    <cellStyle name="Акцент5 2" xfId="24"/>
    <cellStyle name="Акцент6 2" xfId="25"/>
    <cellStyle name="Ввод  2" xfId="26"/>
    <cellStyle name="Вывод 2" xfId="27"/>
    <cellStyle name="Вычисление 2" xfId="28"/>
    <cellStyle name="Денежный 2" xfId="29"/>
    <cellStyle name="Заголовок 1 2" xfId="30"/>
    <cellStyle name="Заголовок 2 2" xfId="31"/>
    <cellStyle name="Заголовок 3 2" xfId="32"/>
    <cellStyle name="Заголовок 4 2" xfId="33"/>
    <cellStyle name="Итог 2" xfId="34"/>
    <cellStyle name="Контрольная ячейка 2" xfId="35"/>
    <cellStyle name="Название 2" xfId="36"/>
    <cellStyle name="Нейтральный 2" xfId="37"/>
    <cellStyle name="Обычный" xfId="0" builtinId="0"/>
    <cellStyle name="Обычный 2" xfId="1"/>
    <cellStyle name="Плохой 2" xfId="38"/>
    <cellStyle name="Пояснение 2" xfId="39"/>
    <cellStyle name="Примечание 2" xfId="40"/>
    <cellStyle name="Примечание 3" xfId="41"/>
    <cellStyle name="Связанная ячейка 2" xfId="42"/>
    <cellStyle name="Текст предупреждения 2" xfId="43"/>
    <cellStyle name="Хороший 2" xfId="4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F0"/>
    <pageSetUpPr fitToPage="1"/>
  </sheetPr>
  <dimension ref="A1:N39"/>
  <sheetViews>
    <sheetView tabSelected="1" workbookViewId="0">
      <selection activeCell="H41" sqref="H41"/>
    </sheetView>
  </sheetViews>
  <sheetFormatPr defaultColWidth="9.140625" defaultRowHeight="15"/>
  <cols>
    <col min="3" max="3" width="16.5703125" customWidth="1"/>
    <col min="4" max="4" width="14.85546875" customWidth="1"/>
    <col min="5" max="5" width="15.85546875" customWidth="1"/>
    <col min="6" max="6" width="15" customWidth="1"/>
    <col min="7" max="8" width="15.42578125" customWidth="1"/>
    <col min="9" max="9" width="19.140625" customWidth="1"/>
    <col min="10" max="10" width="9.7109375" bestFit="1" customWidth="1"/>
    <col min="11" max="11" width="12.28515625" customWidth="1"/>
  </cols>
  <sheetData>
    <row r="1" spans="1:14">
      <c r="A1" s="1"/>
      <c r="B1" s="1"/>
      <c r="C1" s="1"/>
      <c r="D1" s="1"/>
      <c r="E1" s="1"/>
      <c r="F1" s="89"/>
      <c r="G1" s="89"/>
      <c r="H1" s="89"/>
      <c r="I1" s="90" t="s">
        <v>26</v>
      </c>
      <c r="J1" s="1"/>
      <c r="K1" s="1"/>
      <c r="L1" s="1"/>
      <c r="M1" s="1"/>
      <c r="N1" s="1"/>
    </row>
    <row r="2" spans="1:14">
      <c r="A2" s="1"/>
      <c r="B2" s="1"/>
      <c r="C2" s="1"/>
      <c r="D2" s="1"/>
      <c r="E2" s="1"/>
      <c r="F2" s="89"/>
      <c r="G2" s="89"/>
      <c r="H2" s="89"/>
      <c r="I2" s="90" t="s">
        <v>27</v>
      </c>
      <c r="J2" s="1"/>
      <c r="K2" s="1"/>
      <c r="L2" s="1"/>
      <c r="M2" s="1"/>
      <c r="N2" s="1"/>
    </row>
    <row r="3" spans="1:14">
      <c r="A3" s="47" t="s">
        <v>28</v>
      </c>
      <c r="B3" s="47"/>
      <c r="C3" s="47"/>
      <c r="D3" s="47"/>
      <c r="E3" s="47"/>
      <c r="F3" s="47"/>
      <c r="G3" s="47"/>
      <c r="H3" s="47"/>
      <c r="I3" s="47"/>
      <c r="J3" s="1"/>
      <c r="K3" s="1"/>
      <c r="L3" s="1"/>
      <c r="M3" s="1"/>
      <c r="N3" s="1"/>
    </row>
    <row r="4" spans="1:14" ht="15.75" thickBot="1">
      <c r="A4" s="47" t="s">
        <v>29</v>
      </c>
      <c r="B4" s="47"/>
      <c r="C4" s="47"/>
      <c r="D4" s="47"/>
      <c r="E4" s="47"/>
      <c r="F4" s="47"/>
      <c r="G4" s="47"/>
      <c r="H4" s="47"/>
      <c r="I4" s="47"/>
      <c r="J4" s="1"/>
      <c r="K4" s="1"/>
      <c r="L4" s="1"/>
      <c r="M4" s="1"/>
      <c r="N4" s="1"/>
    </row>
    <row r="5" spans="1:14" ht="54.75" thickBot="1">
      <c r="A5" s="48" t="s">
        <v>0</v>
      </c>
      <c r="B5" s="49"/>
      <c r="C5" s="41" t="s">
        <v>1</v>
      </c>
      <c r="D5" s="41" t="s">
        <v>2</v>
      </c>
      <c r="E5" s="41" t="s">
        <v>3</v>
      </c>
      <c r="F5" s="41" t="s">
        <v>4</v>
      </c>
      <c r="G5" s="41" t="s">
        <v>5</v>
      </c>
      <c r="H5" s="41" t="s">
        <v>6</v>
      </c>
      <c r="I5" s="2" t="s">
        <v>7</v>
      </c>
      <c r="J5" s="1"/>
      <c r="K5" s="50"/>
      <c r="L5" s="50"/>
      <c r="M5" s="1"/>
      <c r="N5" s="1"/>
    </row>
    <row r="6" spans="1:14">
      <c r="A6" s="51">
        <v>1</v>
      </c>
      <c r="B6" s="52"/>
      <c r="C6" s="3">
        <v>2</v>
      </c>
      <c r="D6" s="4">
        <v>3</v>
      </c>
      <c r="E6" s="4">
        <v>4</v>
      </c>
      <c r="F6" s="4">
        <v>5</v>
      </c>
      <c r="G6" s="4">
        <v>6</v>
      </c>
      <c r="H6" s="4">
        <v>7</v>
      </c>
      <c r="I6" s="5">
        <v>8</v>
      </c>
      <c r="J6" s="6"/>
      <c r="K6" s="7"/>
      <c r="L6" s="42"/>
      <c r="M6" s="1"/>
      <c r="N6" s="1"/>
    </row>
    <row r="7" spans="1:14">
      <c r="A7" s="44" t="s">
        <v>8</v>
      </c>
      <c r="B7" s="45"/>
      <c r="C7" s="45"/>
      <c r="D7" s="45"/>
      <c r="E7" s="45"/>
      <c r="F7" s="45"/>
      <c r="G7" s="45"/>
      <c r="H7" s="45"/>
      <c r="I7" s="46"/>
      <c r="J7" s="6"/>
      <c r="K7" s="7"/>
      <c r="L7" s="42"/>
      <c r="M7" s="1"/>
      <c r="N7" s="1"/>
    </row>
    <row r="8" spans="1:14">
      <c r="A8" s="55" t="s">
        <v>9</v>
      </c>
      <c r="B8" s="56"/>
      <c r="C8" s="8">
        <v>150.63499999948544</v>
      </c>
      <c r="D8" s="9">
        <v>70879.71999999939</v>
      </c>
      <c r="E8" s="10">
        <v>444992.89</v>
      </c>
      <c r="F8" s="10">
        <v>444635.72</v>
      </c>
      <c r="G8" s="8">
        <v>476190.38</v>
      </c>
      <c r="H8" s="8">
        <f>C8+E8-F8</f>
        <v>507.80499999952735</v>
      </c>
      <c r="I8" s="9">
        <f>D8+E8-G8</f>
        <v>39682.229999999399</v>
      </c>
      <c r="J8" s="11"/>
      <c r="K8" s="12"/>
      <c r="L8" s="12"/>
      <c r="M8" s="12"/>
      <c r="N8" s="12"/>
    </row>
    <row r="9" spans="1:14">
      <c r="A9" s="57"/>
      <c r="B9" s="58"/>
      <c r="C9" s="8"/>
      <c r="D9" s="13"/>
      <c r="E9" s="10"/>
      <c r="F9" s="10"/>
      <c r="G9" s="8"/>
      <c r="H9" s="8"/>
      <c r="I9" s="13"/>
      <c r="J9" s="11"/>
      <c r="K9" s="12"/>
      <c r="L9" s="12"/>
      <c r="M9" s="12"/>
      <c r="N9" s="12"/>
    </row>
    <row r="10" spans="1:14">
      <c r="A10" s="57" t="s">
        <v>10</v>
      </c>
      <c r="B10" s="58"/>
      <c r="C10" s="8">
        <v>-11869.990000000049</v>
      </c>
      <c r="D10" s="9">
        <v>21095.349999999933</v>
      </c>
      <c r="E10" s="14">
        <v>128996.16</v>
      </c>
      <c r="F10" s="14">
        <v>62516</v>
      </c>
      <c r="G10" s="8">
        <v>138701.67000000001</v>
      </c>
      <c r="H10" s="8">
        <f>C10+E10-F10</f>
        <v>54610.169999999955</v>
      </c>
      <c r="I10" s="9">
        <f>D10+E10-G10</f>
        <v>11389.839999999938</v>
      </c>
      <c r="J10" s="11"/>
      <c r="K10" s="15"/>
      <c r="L10" s="15"/>
      <c r="M10" s="15"/>
      <c r="N10" s="15"/>
    </row>
    <row r="11" spans="1:14">
      <c r="A11" s="53"/>
      <c r="B11" s="54"/>
      <c r="C11" s="16"/>
      <c r="D11" s="17"/>
      <c r="E11" s="18"/>
      <c r="F11" s="18"/>
      <c r="G11" s="16"/>
      <c r="H11" s="16"/>
      <c r="I11" s="17"/>
      <c r="J11" s="1"/>
      <c r="K11" s="1"/>
      <c r="L11" s="1"/>
      <c r="M11" s="1"/>
      <c r="N11" s="1"/>
    </row>
    <row r="12" spans="1:14">
      <c r="A12" s="59" t="s">
        <v>11</v>
      </c>
      <c r="B12" s="60"/>
      <c r="C12" s="8">
        <v>-0.23999999999068677</v>
      </c>
      <c r="D12" s="9">
        <v>15181.200000000026</v>
      </c>
      <c r="E12" s="14">
        <v>92381.4</v>
      </c>
      <c r="F12" s="14">
        <v>92381</v>
      </c>
      <c r="G12" s="8">
        <v>99405.78</v>
      </c>
      <c r="H12" s="8">
        <f>C12+E12-F12</f>
        <v>0.16000000000349246</v>
      </c>
      <c r="I12" s="9">
        <f>D12+E12-G12</f>
        <v>8156.8200000000215</v>
      </c>
      <c r="J12" s="1"/>
      <c r="K12" s="1"/>
      <c r="L12" s="1"/>
      <c r="M12" s="1"/>
      <c r="N12" s="1"/>
    </row>
    <row r="13" spans="1:14">
      <c r="A13" s="59"/>
      <c r="B13" s="60"/>
      <c r="C13" s="8"/>
      <c r="D13" s="9"/>
      <c r="E13" s="14"/>
      <c r="F13" s="14"/>
      <c r="G13" s="8"/>
      <c r="H13" s="8"/>
      <c r="I13" s="9"/>
      <c r="J13" s="1"/>
      <c r="K13" s="1"/>
      <c r="L13" s="1"/>
      <c r="M13" s="1"/>
      <c r="N13" s="1"/>
    </row>
    <row r="14" spans="1:14">
      <c r="A14" s="59" t="s">
        <v>12</v>
      </c>
      <c r="B14" s="60"/>
      <c r="C14" s="8">
        <v>0</v>
      </c>
      <c r="D14" s="9">
        <v>5245.6200000000063</v>
      </c>
      <c r="E14" s="14">
        <v>14109.07</v>
      </c>
      <c r="F14" s="14">
        <v>14109</v>
      </c>
      <c r="G14" s="8">
        <v>17064.060000000001</v>
      </c>
      <c r="H14" s="8">
        <f>C14+E14-F14</f>
        <v>6.9999999999708962E-2</v>
      </c>
      <c r="I14" s="9">
        <f>D14+E14-G14</f>
        <v>2290.6300000000047</v>
      </c>
      <c r="J14" s="1"/>
      <c r="K14" s="1"/>
      <c r="L14" s="1"/>
      <c r="M14" s="1"/>
      <c r="N14" s="1"/>
    </row>
    <row r="15" spans="1:14">
      <c r="A15" s="59"/>
      <c r="B15" s="60"/>
      <c r="C15" s="8"/>
      <c r="D15" s="9"/>
      <c r="E15" s="14"/>
      <c r="F15" s="14"/>
      <c r="G15" s="8"/>
      <c r="H15" s="8"/>
      <c r="I15" s="9"/>
      <c r="J15" s="1"/>
      <c r="K15" s="1"/>
      <c r="L15" s="1"/>
      <c r="M15" s="1"/>
      <c r="N15" s="1"/>
    </row>
    <row r="16" spans="1:14">
      <c r="A16" s="59" t="s">
        <v>13</v>
      </c>
      <c r="B16" s="60"/>
      <c r="C16" s="8">
        <v>0</v>
      </c>
      <c r="D16" s="9">
        <v>3727.0999999999985</v>
      </c>
      <c r="E16" s="14">
        <v>10273.89</v>
      </c>
      <c r="F16" s="14">
        <v>10274</v>
      </c>
      <c r="G16" s="8">
        <v>12340.22</v>
      </c>
      <c r="H16" s="8">
        <f>C16+E16-F16</f>
        <v>-0.11000000000058208</v>
      </c>
      <c r="I16" s="9">
        <f>D16+E16-G16</f>
        <v>1660.7699999999986</v>
      </c>
      <c r="J16" s="1"/>
      <c r="K16" s="1"/>
      <c r="L16" s="1"/>
      <c r="M16" s="1"/>
      <c r="N16" s="1"/>
    </row>
    <row r="17" spans="1:14">
      <c r="A17" s="59"/>
      <c r="B17" s="60"/>
      <c r="C17" s="8"/>
      <c r="D17" s="9"/>
      <c r="E17" s="14"/>
      <c r="F17" s="14"/>
      <c r="G17" s="8"/>
      <c r="H17" s="8"/>
      <c r="I17" s="9"/>
      <c r="J17" s="1"/>
      <c r="K17" s="1"/>
      <c r="L17" s="1"/>
      <c r="M17" s="1"/>
      <c r="N17" s="1"/>
    </row>
    <row r="18" spans="1:14">
      <c r="A18" s="59" t="s">
        <v>14</v>
      </c>
      <c r="B18" s="60"/>
      <c r="C18" s="8">
        <v>-0.50000000000727596</v>
      </c>
      <c r="D18" s="9">
        <v>4355.8999999999942</v>
      </c>
      <c r="E18" s="14">
        <v>37288.21</v>
      </c>
      <c r="F18" s="14">
        <v>37288</v>
      </c>
      <c r="G18" s="8">
        <v>39086.11</v>
      </c>
      <c r="H18" s="8">
        <f>C18+E18-F18</f>
        <v>-0.29000000000814907</v>
      </c>
      <c r="I18" s="9">
        <f>D18+E18-G18</f>
        <v>2557.9999999999927</v>
      </c>
      <c r="J18" s="1"/>
      <c r="K18" s="1"/>
      <c r="L18" s="1"/>
      <c r="M18" s="1"/>
      <c r="N18" s="1"/>
    </row>
    <row r="19" spans="1:14">
      <c r="A19" s="53"/>
      <c r="B19" s="54"/>
      <c r="C19" s="16"/>
      <c r="D19" s="19"/>
      <c r="E19" s="18"/>
      <c r="F19" s="18"/>
      <c r="G19" s="16"/>
      <c r="H19" s="8"/>
      <c r="I19" s="9"/>
      <c r="J19" s="1"/>
      <c r="K19" s="1"/>
      <c r="L19" s="1"/>
      <c r="M19" s="1"/>
      <c r="N19" s="1"/>
    </row>
    <row r="20" spans="1:14">
      <c r="A20" s="59" t="s">
        <v>15</v>
      </c>
      <c r="B20" s="63"/>
      <c r="C20" s="20">
        <v>-0.83999999999650754</v>
      </c>
      <c r="D20" s="20">
        <v>1946.6000000000165</v>
      </c>
      <c r="E20" s="20"/>
      <c r="F20" s="20"/>
      <c r="G20" s="91">
        <v>1943.78</v>
      </c>
      <c r="H20" s="20">
        <f>C20+E20-F20</f>
        <v>-0.83999999999650754</v>
      </c>
      <c r="I20" s="9">
        <f>D20+E20-G20</f>
        <v>2.8200000000165346</v>
      </c>
      <c r="J20" s="1"/>
    </row>
    <row r="21" spans="1:14" ht="15.75" thickBot="1">
      <c r="A21" s="64"/>
      <c r="B21" s="65"/>
      <c r="C21" s="21"/>
      <c r="D21" s="22"/>
      <c r="E21" s="23"/>
      <c r="F21" s="24"/>
      <c r="G21" s="21"/>
      <c r="H21" s="21"/>
      <c r="I21" s="22"/>
      <c r="J21" s="1"/>
      <c r="K21" s="1"/>
      <c r="L21" s="1"/>
      <c r="M21" s="1"/>
      <c r="N21" s="1"/>
    </row>
    <row r="22" spans="1:14" ht="15.75" thickBot="1">
      <c r="A22" s="66" t="s">
        <v>16</v>
      </c>
      <c r="B22" s="67"/>
      <c r="C22" s="25">
        <f>C8+C10+C12+C20+C14+C16+C18</f>
        <v>-11720.935000000558</v>
      </c>
      <c r="D22" s="25">
        <f t="shared" ref="D22:I22" si="0">D8+D10+D12+D20+D14+D16+D18</f>
        <v>122431.48999999938</v>
      </c>
      <c r="E22" s="25">
        <f t="shared" si="0"/>
        <v>728041.62</v>
      </c>
      <c r="F22" s="25">
        <f t="shared" si="0"/>
        <v>661203.72</v>
      </c>
      <c r="G22" s="25">
        <f t="shared" si="0"/>
        <v>784732.00000000012</v>
      </c>
      <c r="H22" s="25">
        <f t="shared" si="0"/>
        <v>55116.96499999948</v>
      </c>
      <c r="I22" s="25">
        <f t="shared" si="0"/>
        <v>65741.109999999375</v>
      </c>
      <c r="J22" s="1"/>
      <c r="K22" s="1"/>
      <c r="L22" s="1"/>
      <c r="M22" s="1"/>
      <c r="N22" s="1"/>
    </row>
    <row r="23" spans="1:14">
      <c r="A23" s="26"/>
      <c r="B23" s="27"/>
      <c r="C23" s="28"/>
      <c r="D23" s="28"/>
      <c r="E23" s="28"/>
      <c r="F23" s="28"/>
      <c r="G23" s="28"/>
      <c r="H23" s="28"/>
      <c r="I23" s="29"/>
      <c r="J23" s="1"/>
      <c r="K23" s="1"/>
      <c r="L23" s="1"/>
      <c r="M23" s="1"/>
      <c r="N23" s="1"/>
    </row>
    <row r="24" spans="1:14" ht="29.25" customHeight="1">
      <c r="A24" s="92" t="s">
        <v>17</v>
      </c>
      <c r="B24" s="93"/>
      <c r="C24" s="34">
        <v>1160673.56</v>
      </c>
      <c r="D24" s="34">
        <v>46358.010000000068</v>
      </c>
      <c r="E24" s="34">
        <f>310246.68+880.52+6485.72</f>
        <v>317612.92</v>
      </c>
      <c r="F24" s="34">
        <v>1500000</v>
      </c>
      <c r="G24" s="34">
        <f>329730.81+10566.24-3200</f>
        <v>337097.05</v>
      </c>
      <c r="H24" s="34">
        <f>C24+E24-F24</f>
        <v>-21713.520000000019</v>
      </c>
      <c r="I24" s="34">
        <f>D24+E24-G24</f>
        <v>26873.880000000063</v>
      </c>
      <c r="J24" s="11"/>
      <c r="K24" s="15"/>
      <c r="L24" s="15"/>
      <c r="M24" s="15"/>
      <c r="N24" s="15"/>
    </row>
    <row r="25" spans="1:14" ht="52.15" customHeight="1">
      <c r="A25" s="92" t="s">
        <v>30</v>
      </c>
      <c r="B25" s="94"/>
      <c r="C25" s="34">
        <v>40685.019999999997</v>
      </c>
      <c r="D25" s="34"/>
      <c r="E25" s="34">
        <f>3200+11952.47</f>
        <v>15152.47</v>
      </c>
      <c r="F25" s="34">
        <v>450</v>
      </c>
      <c r="G25" s="34">
        <v>11952</v>
      </c>
      <c r="H25" s="34">
        <f>C25+E25-F25</f>
        <v>55387.49</v>
      </c>
      <c r="I25" s="34"/>
      <c r="J25" s="11"/>
      <c r="K25" s="15"/>
      <c r="L25" s="15"/>
      <c r="M25" s="15"/>
      <c r="N25" s="15"/>
    </row>
    <row r="26" spans="1:14">
      <c r="A26" s="68" t="s">
        <v>16</v>
      </c>
      <c r="B26" s="69"/>
      <c r="C26" s="30">
        <f>C24+C25</f>
        <v>1201358.58</v>
      </c>
      <c r="D26" s="30">
        <f t="shared" ref="D26:I26" si="1">D24+D25</f>
        <v>46358.010000000068</v>
      </c>
      <c r="E26" s="30">
        <f t="shared" si="1"/>
        <v>332765.38999999996</v>
      </c>
      <c r="F26" s="30">
        <f t="shared" si="1"/>
        <v>1500450</v>
      </c>
      <c r="G26" s="30">
        <f t="shared" si="1"/>
        <v>349049.05</v>
      </c>
      <c r="H26" s="30">
        <f t="shared" si="1"/>
        <v>33673.969999999979</v>
      </c>
      <c r="I26" s="30">
        <f t="shared" si="1"/>
        <v>26873.880000000063</v>
      </c>
      <c r="J26" s="1"/>
      <c r="K26" s="43"/>
      <c r="L26" s="1"/>
      <c r="M26" s="1"/>
      <c r="N26" s="1"/>
    </row>
    <row r="27" spans="1:14" ht="15.75" thickBot="1">
      <c r="A27" s="70"/>
      <c r="B27" s="71"/>
      <c r="C27" s="71"/>
      <c r="D27" s="71"/>
      <c r="E27" s="71"/>
      <c r="F27" s="71"/>
      <c r="G27" s="71"/>
      <c r="H27" s="71"/>
      <c r="I27" s="72"/>
      <c r="J27" s="1"/>
    </row>
    <row r="28" spans="1:14">
      <c r="A28" s="73" t="s">
        <v>18</v>
      </c>
      <c r="B28" s="74"/>
      <c r="C28" s="31">
        <v>5560.7700000000186</v>
      </c>
      <c r="D28" s="31">
        <v>11327.720000000056</v>
      </c>
      <c r="E28" s="31"/>
      <c r="F28" s="32"/>
      <c r="G28" s="31">
        <v>14595.99</v>
      </c>
      <c r="H28" s="31">
        <f>C28+E28-F28</f>
        <v>5560.7700000000186</v>
      </c>
      <c r="I28" s="33">
        <f>D28+E28-G28</f>
        <v>-3268.269999999944</v>
      </c>
      <c r="J28" s="1"/>
      <c r="K28" s="95"/>
    </row>
    <row r="29" spans="1:14">
      <c r="A29" s="75" t="s">
        <v>19</v>
      </c>
      <c r="B29" s="76"/>
      <c r="C29" s="20">
        <v>868.51000000000931</v>
      </c>
      <c r="D29" s="20">
        <v>12128.859999999982</v>
      </c>
      <c r="E29" s="20"/>
      <c r="F29" s="34"/>
      <c r="G29" s="20">
        <v>12296.07</v>
      </c>
      <c r="H29" s="20">
        <f>C29+E29-F29</f>
        <v>868.51000000000931</v>
      </c>
      <c r="I29" s="9">
        <f>D29+E29-G29</f>
        <v>-167.21000000001732</v>
      </c>
      <c r="J29" s="1"/>
    </row>
    <row r="30" spans="1:14">
      <c r="A30" s="59" t="s">
        <v>20</v>
      </c>
      <c r="B30" s="63"/>
      <c r="C30" s="20">
        <v>1774.6200000002282</v>
      </c>
      <c r="D30" s="20">
        <v>27367.840000000029</v>
      </c>
      <c r="E30" s="20"/>
      <c r="F30" s="34"/>
      <c r="G30" s="20">
        <v>26949.89</v>
      </c>
      <c r="H30" s="20">
        <f>C30+E30-F30</f>
        <v>1774.6200000002282</v>
      </c>
      <c r="I30" s="9">
        <f>D30+E30-G30</f>
        <v>417.95000000002983</v>
      </c>
      <c r="J30" s="1"/>
    </row>
    <row r="31" spans="1:14">
      <c r="A31" s="59" t="s">
        <v>21</v>
      </c>
      <c r="B31" s="63"/>
      <c r="C31" s="20">
        <v>0</v>
      </c>
      <c r="D31" s="20">
        <v>1356.9399999999914</v>
      </c>
      <c r="E31" s="20"/>
      <c r="F31" s="20"/>
      <c r="G31" s="20">
        <v>1325.11</v>
      </c>
      <c r="H31" s="20">
        <f>C31+E31-F31</f>
        <v>0</v>
      </c>
      <c r="I31" s="9">
        <f>D31+E31-G31</f>
        <v>31.829999999991514</v>
      </c>
      <c r="J31" s="1"/>
    </row>
    <row r="32" spans="1:14" ht="15.75" thickBot="1">
      <c r="A32" s="61"/>
      <c r="B32" s="62"/>
      <c r="C32" s="35">
        <v>0</v>
      </c>
      <c r="D32" s="35"/>
      <c r="E32" s="35"/>
      <c r="F32" s="35"/>
      <c r="G32" s="35"/>
      <c r="H32" s="36">
        <f>C32+E32-F32</f>
        <v>0</v>
      </c>
      <c r="I32" s="37"/>
      <c r="J32" s="1"/>
    </row>
    <row r="33" spans="1:10" ht="15.75" thickBot="1">
      <c r="A33" s="81" t="s">
        <v>16</v>
      </c>
      <c r="B33" s="82"/>
      <c r="C33" s="38">
        <f>C28+C29+C30+C31</f>
        <v>8203.9000000002561</v>
      </c>
      <c r="D33" s="38">
        <f t="shared" ref="D33:I33" si="2">D28+D29+D30+D31</f>
        <v>52181.360000000059</v>
      </c>
      <c r="E33" s="38">
        <f t="shared" si="2"/>
        <v>0</v>
      </c>
      <c r="F33" s="38">
        <f t="shared" si="2"/>
        <v>0</v>
      </c>
      <c r="G33" s="38">
        <f t="shared" si="2"/>
        <v>55167.06</v>
      </c>
      <c r="H33" s="38">
        <f t="shared" si="2"/>
        <v>8203.9000000002561</v>
      </c>
      <c r="I33" s="38">
        <f t="shared" si="2"/>
        <v>-2985.6999999999398</v>
      </c>
      <c r="J33" s="1"/>
    </row>
    <row r="34" spans="1:10" ht="15.75" thickBot="1">
      <c r="A34" s="83" t="s">
        <v>22</v>
      </c>
      <c r="B34" s="84"/>
      <c r="C34" s="25">
        <f t="shared" ref="C34:I34" si="3">C22+C26+C33</f>
        <v>1197841.5449999999</v>
      </c>
      <c r="D34" s="25">
        <f t="shared" si="3"/>
        <v>220970.85999999952</v>
      </c>
      <c r="E34" s="25">
        <f t="shared" si="3"/>
        <v>1060807.01</v>
      </c>
      <c r="F34" s="25">
        <f t="shared" si="3"/>
        <v>2161653.7199999997</v>
      </c>
      <c r="G34" s="25">
        <f t="shared" si="3"/>
        <v>1188948.1100000001</v>
      </c>
      <c r="H34" s="25">
        <f t="shared" si="3"/>
        <v>96994.834999999715</v>
      </c>
      <c r="I34" s="25">
        <f t="shared" si="3"/>
        <v>89629.289999999499</v>
      </c>
      <c r="J34" s="1"/>
    </row>
    <row r="35" spans="1:10" s="40" customFormat="1" ht="60.75" customHeight="1">
      <c r="A35" s="85" t="s">
        <v>23</v>
      </c>
      <c r="B35" s="86"/>
      <c r="C35" s="34">
        <v>42625</v>
      </c>
      <c r="D35" s="34">
        <v>1000</v>
      </c>
      <c r="E35" s="34">
        <v>6000</v>
      </c>
      <c r="F35" s="34">
        <f>G35*0.125</f>
        <v>812.5</v>
      </c>
      <c r="G35" s="34">
        <v>6500</v>
      </c>
      <c r="H35" s="34">
        <f>C35+E35-F35</f>
        <v>47812.5</v>
      </c>
      <c r="I35" s="34">
        <f>D35+E35-G35</f>
        <v>500</v>
      </c>
      <c r="J35" s="39"/>
    </row>
    <row r="36" spans="1:10" s="40" customFormat="1">
      <c r="A36" s="87" t="s">
        <v>24</v>
      </c>
      <c r="B36" s="88"/>
      <c r="C36" s="34"/>
      <c r="D36" s="34"/>
      <c r="E36" s="34"/>
      <c r="F36" s="34"/>
      <c r="G36" s="34"/>
      <c r="H36" s="20"/>
      <c r="I36" s="34"/>
      <c r="J36" s="39"/>
    </row>
    <row r="37" spans="1:10" ht="15.75" thickBot="1">
      <c r="A37" s="87"/>
      <c r="B37" s="88"/>
      <c r="C37" s="34"/>
      <c r="D37" s="34"/>
      <c r="E37" s="34"/>
      <c r="F37" s="34"/>
      <c r="G37" s="34"/>
      <c r="H37" s="20"/>
      <c r="I37" s="34"/>
      <c r="J37" s="1"/>
    </row>
    <row r="38" spans="1:10" ht="15.75" thickBot="1">
      <c r="A38" s="83" t="s">
        <v>25</v>
      </c>
      <c r="B38" s="84"/>
      <c r="C38" s="25">
        <f>C34+C35</f>
        <v>1240466.5449999999</v>
      </c>
      <c r="D38" s="25">
        <f t="shared" ref="D38:I38" si="4">D34+D35</f>
        <v>221970.85999999952</v>
      </c>
      <c r="E38" s="25">
        <f t="shared" si="4"/>
        <v>1066807.01</v>
      </c>
      <c r="F38" s="25">
        <f t="shared" si="4"/>
        <v>2162466.2199999997</v>
      </c>
      <c r="G38" s="25">
        <f t="shared" si="4"/>
        <v>1195448.1100000001</v>
      </c>
      <c r="H38" s="25">
        <f t="shared" si="4"/>
        <v>144807.33499999973</v>
      </c>
      <c r="I38" s="25">
        <f t="shared" si="4"/>
        <v>90129.289999999499</v>
      </c>
      <c r="J38" s="1"/>
    </row>
    <row r="39" spans="1:10">
      <c r="A39" s="77"/>
      <c r="B39" s="78"/>
      <c r="C39" s="79"/>
      <c r="D39" s="79"/>
      <c r="E39" s="79"/>
      <c r="F39" s="79"/>
      <c r="G39" s="79"/>
      <c r="H39" s="79"/>
      <c r="I39" s="80"/>
      <c r="J39" s="1"/>
    </row>
  </sheetData>
  <mergeCells count="37">
    <mergeCell ref="A38:B38"/>
    <mergeCell ref="A39:I39"/>
    <mergeCell ref="A31:B31"/>
    <mergeCell ref="A32:B32"/>
    <mergeCell ref="A33:B33"/>
    <mergeCell ref="A34:B34"/>
    <mergeCell ref="A35:B35"/>
    <mergeCell ref="A36:B36"/>
    <mergeCell ref="A37:B37"/>
    <mergeCell ref="A30:B30"/>
    <mergeCell ref="A18:B18"/>
    <mergeCell ref="A19:B19"/>
    <mergeCell ref="A20:B20"/>
    <mergeCell ref="A22:B22"/>
    <mergeCell ref="A24:B24"/>
    <mergeCell ref="A26:B26"/>
    <mergeCell ref="A28:B28"/>
    <mergeCell ref="A29:B29"/>
    <mergeCell ref="A21:B21"/>
    <mergeCell ref="A25:B25"/>
    <mergeCell ref="A27:I27"/>
    <mergeCell ref="A17:B17"/>
    <mergeCell ref="A6:B6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7:I7"/>
    <mergeCell ref="A3:I3"/>
    <mergeCell ref="A4:I4"/>
    <mergeCell ref="A5:B5"/>
    <mergeCell ref="K5:L5"/>
  </mergeCells>
  <pageMargins left="0.7" right="0.7" top="0.75" bottom="0.75" header="0.3" footer="0.3"/>
  <pageSetup paperSize="9" scale="8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RePack by Diakov</cp:lastModifiedBy>
  <dcterms:created xsi:type="dcterms:W3CDTF">2020-05-13T11:13:52Z</dcterms:created>
  <dcterms:modified xsi:type="dcterms:W3CDTF">2022-06-27T06:03:11Z</dcterms:modified>
</cp:coreProperties>
</file>