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70" i="1" l="1"/>
  <c r="E69" i="1"/>
  <c r="E68" i="1"/>
  <c r="E65" i="1"/>
  <c r="E64" i="1"/>
  <c r="F57" i="1"/>
  <c r="F14" i="1"/>
  <c r="F13" i="1"/>
  <c r="F10" i="1"/>
  <c r="E10" i="1"/>
  <c r="F9" i="1"/>
  <c r="E9" i="1"/>
  <c r="F8" i="1"/>
  <c r="K7" i="1"/>
  <c r="F7" i="1"/>
  <c r="K6" i="1"/>
  <c r="F6" i="1"/>
  <c r="F61" i="1" s="1"/>
</calcChain>
</file>

<file path=xl/sharedStrings.xml><?xml version="1.0" encoding="utf-8"?>
<sst xmlns="http://schemas.openxmlformats.org/spreadsheetml/2006/main" count="125" uniqueCount="106">
  <si>
    <t>ГОДОВОЙ АКТ  за 2025 год</t>
  </si>
  <si>
    <t>приёмки оказанных услуг и  выполненных работ по содержанию и текущему ремонту общего имущества в многоквартирном доме № 8 по ул. Вяйнемяйнена,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</si>
  <si>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</si>
  <si>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</si>
  <si>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</si>
  <si>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</si>
  <si>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</si>
  <si>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- 1624,6 кв.м.)</t>
  </si>
  <si>
    <t xml:space="preserve">Уборка лестничных клеток - 121,35 кв.м.                                         </t>
  </si>
  <si>
    <t xml:space="preserve">ежедневно    </t>
  </si>
  <si>
    <r>
      <t>руб./ м</t>
    </r>
    <r>
      <rPr>
        <vertAlign val="superscript"/>
        <sz val="11"/>
        <color theme="1"/>
        <rFont val="Calibri"/>
        <family val="2"/>
        <charset val="204"/>
        <scheme val="minor"/>
      </rPr>
      <t>2</t>
    </r>
  </si>
  <si>
    <t>с 01.01.2025 г. по 30.06.2025 г. -      6,82руб./ кв.м.; с 01.07.2025 г. по 31.12.2025 г. -        7,50 руб./кв.м.</t>
  </si>
  <si>
    <t xml:space="preserve">Содержание придомовой территории 1 класса - 375,4 кв.м., газон - 205 кв.м. </t>
  </si>
  <si>
    <t>6 раз в неделю</t>
  </si>
  <si>
    <t>с 01.01.2025 г. по 30.06.2025 г. -      5,28 руб./ кв.м.; с 01.07.2025 г. по 31.12.2025 г. - 5,81 руб./кв.м.</t>
  </si>
  <si>
    <t>перерасчет с 01.10.2025 г. по 31.10.2025 г.</t>
  </si>
  <si>
    <t>перерасчет с 01.11.2025 г. по 30.11.2025 г.</t>
  </si>
  <si>
    <t>перерасчет с 01.12.2025 г. по 16.12.2025 г.</t>
  </si>
  <si>
    <t>Скашивание травы на придомовой территории - 16.06.2025 г.,21.07.2025 г.,11.09.2025 г.</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</si>
  <si>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</si>
  <si>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сезона 2025-2026 гг.</t>
  </si>
  <si>
    <t>руб./ м2</t>
  </si>
  <si>
    <t>Дератизация подвального помещения</t>
  </si>
  <si>
    <t>ежемесячно</t>
  </si>
  <si>
    <t>с 01.01.2025 г. по 30.06.2025 г. -      0,15 руб./ кв.м.; с 01.07.2025 г. по 31.12.2025 г. - 0,17 руб./кв.м.</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</si>
  <si>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</si>
  <si>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</si>
  <si>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с 01.01.2025 г. по 30.06.2025 г. -      4,82 руб./ кв.м.;      с 01.07.2025 г. по 31.12.2025 г. -       5,35 руб./кв.м.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</si>
  <si>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</si>
  <si>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</si>
  <si>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Осмотр канализационных колодцев, стоит наружная линия, заявка направлена в ООО "Карелводоканал" для исполнения - 10.01.2025 г.;  15.01.2025 г.;  20.01.2025 г.; 29.01.2025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</si>
  <si>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</si>
  <si>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</si>
  <si>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</si>
  <si>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</si>
  <si>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</si>
  <si>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</si>
  <si>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</si>
  <si>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</si>
  <si>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</si>
  <si>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</si>
  <si>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</si>
  <si>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</si>
  <si>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</si>
  <si>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</si>
  <si>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</si>
  <si>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Осмотр канализационных выпусков и канализационных колодцев на предмет засора, засор не выявлен, система канализации работает исправно - 27.01.2025 г.</t>
  </si>
  <si>
    <t>Регулировка расхода теплоносителя в ИПТ по требованию ООО "Петербургтеплоэнерго" - 29.01.2025 г.</t>
  </si>
  <si>
    <t>Осмотр квартиры № 12 на предмет сырости в районе оконных блоков из ПВХ изделий - 30.01.2025 г.</t>
  </si>
  <si>
    <t>Прочистка канализационного выпуска диаметр 110 мм - 4 мп в подвальном помещении № 2 - 10.02.2025 г.</t>
  </si>
  <si>
    <t>Крепление оцинкованного железа на парапете со стороны Администрации Сортавальского муниципального округа - 14.02.2025 г.</t>
  </si>
  <si>
    <t>Прочистка системы канализации с подвального помещения до канализационного колодца диам. 110 мм - 5 м. п. - 14.02.2025 г.</t>
  </si>
  <si>
    <t>Профилактическая прочистка и промывка трубопроводов системы канализации МКД, в т.ч. осмотр, прочистка и промывка ,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-17.02.2025 г., 21.05.2025 г., 22.05.2025 г.,10.07.2025 г., 26.11.2025 г.</t>
  </si>
  <si>
    <t>Прочистка канализационного выпуска диам. 110 мм в подвальном помещении № 1 до канализационного колодца - 17.03.2025 г.</t>
  </si>
  <si>
    <t>Промывка и прочистка ПРЭМов в УУТЭ (узел учета тепловой энергии) - 21.03.2025 г.</t>
  </si>
  <si>
    <t>Проверка и прочистка вентиляционного канала в квартире № 2 - 28.04.2025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</si>
  <si>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</si>
  <si>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Открытие слуховых окон в подвальном помещении для проветривания на летний период - 28.05.2025 г.</t>
  </si>
  <si>
    <t>Очистка покрытия козырька от мусора над входом в подвальное помещение - 28.05.2025 г.</t>
  </si>
  <si>
    <t>Замена шарового крана диам. 1/2 на системе теплоснабжения в УУТЭ (узел учета тепловой энергии) - 10.07.2025 г.</t>
  </si>
  <si>
    <t>Размещение на информационном стенде в подъезде № 1,2 копии Протокола № 1 очередного общего собрания собственников помещений в многоквартирном доме в МКД - 15.08.2025 г.</t>
  </si>
  <si>
    <t>Установка крепления общедомового прибора учета холодного водоснабжения (водомера) в подвальном помещении - 29.08.2025 г.</t>
  </si>
  <si>
    <t>Закрытие подвальных слуховых окон (подготовка жилого фонда к зимнему периоду 2025-2026 гг.) - 03.10.2025 г.</t>
  </si>
  <si>
    <t>Осмотр канализационных колодцев на придомовой территории колодцы полные, заявка передана в ООО "Карелводоканал" для исполнения  - 31.10.2025 г.</t>
  </si>
  <si>
    <t>Регулировка системы теплоснабжения в УУТЭ - 13.11.2025 г.</t>
  </si>
  <si>
    <t>Осмотр узла учета тепловой энергии, снятие показаний с прибора учета ТЭ - 27.11.2025 г.</t>
  </si>
  <si>
    <t>Устранение засора стояка системы водоотведения диам. 100 мм - 2 м.п. в кв. № 18 - 08.12.2025 г.</t>
  </si>
  <si>
    <t>Осмотр подвального помещения на предмет утечек, осмотр канализационных колодцев на придомовой территории, наружная линия канализационных колодцев на подтопе. В ООО "Карелводоканал" направлено письмо исх. № 651 от 15.12.2025 года для исполнения - 15.12.2025 г.</t>
  </si>
  <si>
    <t>Промывка и прочистка ПРЭМов - 2 шт. в УУТЭ - 15.12.2025 г.</t>
  </si>
  <si>
    <t>Ликвидация воздушных пробок в системе отопления (в стояках) в подвальном помещении по кв. № 29 - 19.12.2025 г.</t>
  </si>
  <si>
    <t>Аварийно-диспетчерская служба:</t>
  </si>
  <si>
    <t>с 01.01.2025 г. по 30.06.2025 г. -      2,68 руб./ кв.м.;      с 01.07.2025 г. по 31.12.2025 г. -        2,90 руб./кв.м.</t>
  </si>
  <si>
    <t>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</si>
  <si>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Осмотр в ванной комнате на предмет утечки воды в кв. № 22 . Причина: лопнула внутриквартирная труба чугунная диам. 50 мм у тройника диам. 100 мм около унитаза - 09.02.2025 г.</t>
  </si>
  <si>
    <t>Обследование подвального помещения - стоит наружная линия системы водоотведения, заявка передана в аварийную службу ООО "Карелводоканал" для исполнения - 11.05.2025 г.</t>
  </si>
  <si>
    <t>Итого по содержанию:</t>
  </si>
  <si>
    <t>РЕМОНТ ОБЩЕГО ИМУЩЕСТВА</t>
  </si>
  <si>
    <t xml:space="preserve">Фактический объем выполненных работ </t>
  </si>
  <si>
    <t xml:space="preserve"> Замена деревянных окон на изделие из ПВХ на межэтажных площадках между 1 и 2 этажами в подъездах №№ 1,2</t>
  </si>
  <si>
    <t>июль 2025 г.</t>
  </si>
  <si>
    <t>шт.</t>
  </si>
  <si>
    <t>Ремонт подъездных козырьков (подъезд №№ 1,2)</t>
  </si>
  <si>
    <t>Ремонт будки выхода на кровлю</t>
  </si>
  <si>
    <t>Замена общедомового прибора учета холодного водоснабжения (водомера диам. 40 мм) на вводе в дом.</t>
  </si>
  <si>
    <t>август 2025 г.</t>
  </si>
  <si>
    <t>Замена манометров и термометров в узле учета тепловой энергии</t>
  </si>
  <si>
    <t>Ремонт скамеек на придомовой территории в количнестве 2-х шт. (замена деревянных досок, с последующей окраской скамеек)</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</si>
  <si>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</si>
  <si>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</si>
  <si>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387337,12 рублей (триста восемьдесят семь тысяч триста тридцать семь рублей 12  копеек) </t>
  </si>
  <si>
    <t>по текущему ремонту общего имущества 134089 рублей ( сто тридцать четыре тысячи восемьдесят девять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</si>
  <si>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</si>
  <si>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</si>
  <si>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</si>
  <si>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</si>
  <si>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</si>
  <si>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129089,82 рублей ( сто двадцать девять тысяч восемьдесят девять  рублей 82  копеек) </t>
  </si>
  <si>
    <t>по управлению    19614,67 рублей  (девятнадцать  тысяч  шестьсот четырнадцать рублей  67 копеек)</t>
  </si>
  <si>
    <t>Кредиторская задолженность*</t>
  </si>
  <si>
    <t>по текущему ремонту общего имущества  87904,29  рублей ( восемьдесят семь  тысяч девятьсот четыре   рубля 29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</si>
  <si>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</si>
  <si>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</si>
  <si>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</si>
  <si>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</si>
  <si>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8 по ул. Вяйнемяйнена</t>
  </si>
  <si>
    <t xml:space="preserve">                                                                                        Платунова Валентина Петровна________________________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</si>
</sst>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11"/>
      <color theme="1"/>
      <name val="Calibri"/>
      <family val="2"/>
      <charset val="204"/>
      <scheme val="minor"/>
    </font>
    <font>
      <b/>
      <sz val="8"/>
      <color theme="1"/>
      <name val="Calibri"/>
      <family val="2"/>
      <charset val="204"/>
      <scheme val="minor"/>
    </font>
    <font>
      <i/>
      <sz val="9"/>
      <color theme="1"/>
      <name val="Calibri"/>
      <family val="2"/>
      <charset val="204"/>
      <scheme val="minor"/>
    </font>
    <font>
      <b/>
      <sz val="9"/>
      <color theme="1"/>
      <name val="Calibri"/>
      <family val="2"/>
      <charset val="204"/>
      <scheme val="minor"/>
    </font>
    <font>
      <i/>
      <sz val="9"/>
      <name val="Calibri"/>
      <family val="2"/>
      <charset val="204"/>
      <scheme val="minor"/>
    </font>
    <font>
      <u/>
      <sz val="11"/>
      <color theme="10"/>
      <name val="Calibri"/>
      <family val="2"/>
      <charset val="204"/>
      <scheme val="minor"/>
    </font>
    <font>
      <i/>
      <sz val="10"/>
      <color theme="1"/>
      <name val="Calibri"/>
      <family val="2"/>
      <charset val="204"/>
      <scheme val="minor"/>
    </font>
    <font>
      <b/>
      <sz val="12"/>
      <color theme="1"/>
      <name val="Calibri"/>
      <family val="2"/>
      <charset val="204"/>
      <scheme val="minor"/>
    </font>
    <font>
      <sz val="10"/>
      <color theme="1"/>
      <name val="Calibri"/>
      <family val="2"/>
      <charset val="204"/>
      <scheme val="minor"/>
    </font>
    <font>
      <sz val="9"/>
      <color theme="1"/>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1" fillId="0" borderId="1" xfId="0" applyFont="1" applyFill="1" applyBorder="1" applyAlignment="1">
      <alignment horizontal="center" wrapText="1"/>
    </xf>
    <xf numFmtId="0" fontId="1" fillId="0" borderId="0" xfId="0" applyFont="1" applyFill="1" applyAlignment="1">
      <alignment horizont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ill="1"/>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2"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5" fillId="0" borderId="2" xfId="0" applyNumberFormat="1" applyFont="1" applyFill="1" applyBorder="1" applyAlignment="1">
      <alignment horizontal="center" vertical="distributed" wrapText="1"/>
    </xf>
    <xf numFmtId="2" fontId="0" fillId="0" borderId="2" xfId="0" applyNumberFormat="1" applyFont="1" applyFill="1" applyBorder="1" applyAlignment="1">
      <alignment horizontal="center" vertical="distributed" wrapText="1"/>
    </xf>
    <xf numFmtId="2" fontId="0" fillId="0" borderId="0" xfId="0" applyNumberFormat="1"/>
    <xf numFmtId="0" fontId="2" fillId="0" borderId="6" xfId="0" applyFont="1" applyFill="1" applyBorder="1" applyAlignment="1">
      <alignment horizontal="left" vertical="center" wrapText="1"/>
    </xf>
    <xf numFmtId="0" fontId="0" fillId="0" borderId="6" xfId="0" applyFont="1" applyFill="1" applyBorder="1" applyAlignment="1">
      <alignment horizontal="center" vertical="center" wrapText="1"/>
    </xf>
    <xf numFmtId="2" fontId="5" fillId="0" borderId="6" xfId="0" applyNumberFormat="1" applyFont="1" applyFill="1" applyBorder="1" applyAlignment="1">
      <alignment horizontal="center" vertical="distributed"/>
    </xf>
    <xf numFmtId="2" fontId="0" fillId="0" borderId="6"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center" vertical="center" wrapText="1"/>
    </xf>
    <xf numFmtId="0" fontId="6" fillId="0" borderId="3" xfId="0" applyFont="1" applyFill="1" applyBorder="1" applyAlignment="1">
      <alignment horizontal="left" wrapText="1"/>
    </xf>
    <xf numFmtId="0" fontId="6" fillId="0" borderId="5" xfId="0" applyFont="1" applyFill="1" applyBorder="1" applyAlignment="1">
      <alignment horizontal="left" wrapText="1"/>
    </xf>
    <xf numFmtId="0" fontId="6" fillId="0" borderId="4" xfId="0" applyFont="1" applyFill="1" applyBorder="1" applyAlignment="1">
      <alignment horizontal="left" wrapText="1"/>
    </xf>
    <xf numFmtId="0" fontId="2" fillId="0" borderId="2" xfId="0" applyFont="1" applyFill="1" applyBorder="1" applyAlignment="1">
      <alignment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2" fontId="0" fillId="0" borderId="6" xfId="0" applyNumberFormat="1" applyFont="1" applyFill="1" applyBorder="1" applyAlignment="1">
      <alignment horizontal="center" vertical="center"/>
    </xf>
    <xf numFmtId="2" fontId="5" fillId="0" borderId="2" xfId="0" applyNumberFormat="1" applyFont="1" applyFill="1" applyBorder="1" applyAlignment="1">
      <alignment horizontal="center" wrapText="1"/>
    </xf>
    <xf numFmtId="2" fontId="0" fillId="0" borderId="2" xfId="0" applyNumberFormat="1" applyFont="1" applyFill="1" applyBorder="1" applyAlignment="1">
      <alignment horizontal="center" vertical="center"/>
    </xf>
    <xf numFmtId="2" fontId="7"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xf>
    <xf numFmtId="0" fontId="6" fillId="0" borderId="2" xfId="0" applyFont="1" applyFill="1" applyBorder="1" applyAlignment="1">
      <alignment horizontal="left" wrapText="1"/>
    </xf>
    <xf numFmtId="2" fontId="7" fillId="0" borderId="7"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3" xfId="0" applyFont="1" applyFill="1" applyBorder="1" applyAlignment="1">
      <alignment horizontal="left" wrapText="1"/>
    </xf>
    <xf numFmtId="0" fontId="8" fillId="0" borderId="5" xfId="0" applyFont="1" applyFill="1" applyBorder="1" applyAlignment="1">
      <alignment horizontal="left" wrapText="1"/>
    </xf>
    <xf numFmtId="0" fontId="8" fillId="0" borderId="4" xfId="0" applyFont="1" applyFill="1" applyBorder="1" applyAlignment="1">
      <alignment horizontal="left" wrapText="1"/>
    </xf>
    <xf numFmtId="0" fontId="8" fillId="0" borderId="2" xfId="1" applyFont="1" applyFill="1" applyBorder="1" applyAlignment="1">
      <alignment horizontal="left" wrapText="1"/>
    </xf>
    <xf numFmtId="0" fontId="8" fillId="0" borderId="5" xfId="1" applyFont="1" applyFill="1" applyBorder="1" applyAlignment="1">
      <alignment horizontal="left" wrapText="1"/>
    </xf>
    <xf numFmtId="0" fontId="8" fillId="0" borderId="4" xfId="1" applyFont="1" applyFill="1" applyBorder="1" applyAlignment="1">
      <alignment horizontal="left" wrapText="1"/>
    </xf>
    <xf numFmtId="0" fontId="8" fillId="0" borderId="3" xfId="1" applyFont="1" applyFill="1" applyBorder="1" applyAlignment="1">
      <alignment horizontal="left" wrapText="1"/>
    </xf>
    <xf numFmtId="0" fontId="0" fillId="0" borderId="2" xfId="0" applyFont="1" applyFill="1" applyBorder="1" applyAlignment="1">
      <alignment vertical="center" wrapText="1"/>
    </xf>
    <xf numFmtId="2" fontId="7"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xf>
    <xf numFmtId="0" fontId="10" fillId="0" borderId="5" xfId="0" applyFont="1" applyFill="1" applyBorder="1" applyAlignment="1">
      <alignment horizontal="left" wrapText="1"/>
    </xf>
    <xf numFmtId="0" fontId="10" fillId="0" borderId="4" xfId="0" applyFont="1" applyFill="1" applyBorder="1" applyAlignment="1">
      <alignment horizontal="left" wrapText="1"/>
    </xf>
    <xf numFmtId="0" fontId="11" fillId="0" borderId="5" xfId="0" applyFont="1" applyFill="1" applyBorder="1" applyAlignment="1">
      <alignment horizontal="left" wrapText="1"/>
    </xf>
    <xf numFmtId="2" fontId="7"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1" fillId="0" borderId="5" xfId="0" applyFont="1" applyFill="1" applyBorder="1" applyAlignment="1">
      <alignment horizontal="center" wrapText="1"/>
    </xf>
    <xf numFmtId="0" fontId="2" fillId="0" borderId="2" xfId="0" applyFont="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2" fontId="0" fillId="0" borderId="2" xfId="0" applyNumberFormat="1" applyFill="1" applyBorder="1" applyAlignment="1">
      <alignment horizontal="center" vertical="center"/>
    </xf>
    <xf numFmtId="0" fontId="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2" fontId="12" fillId="0" borderId="2" xfId="0" applyNumberFormat="1" applyFont="1" applyFill="1" applyBorder="1" applyAlignment="1">
      <alignment horizontal="center" vertical="center" wrapText="1"/>
    </xf>
    <xf numFmtId="0" fontId="0" fillId="0" borderId="2" xfId="0" applyFont="1" applyBorder="1" applyAlignment="1">
      <alignment horizontal="left" wrapText="1"/>
    </xf>
    <xf numFmtId="2" fontId="0" fillId="0" borderId="2" xfId="0" applyNumberFormat="1" applyFont="1" applyBorder="1" applyAlignment="1">
      <alignment horizontal="center" wrapText="1"/>
    </xf>
    <xf numFmtId="0" fontId="1" fillId="0" borderId="2" xfId="0" applyFont="1" applyBorder="1" applyAlignment="1">
      <alignment horizontal="center" wrapText="1"/>
    </xf>
    <xf numFmtId="0" fontId="2" fillId="0" borderId="9"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Fill="1" applyAlignment="1">
      <alignment horizontal="left" wrapText="1"/>
    </xf>
    <xf numFmtId="0" fontId="2" fillId="0" borderId="0" xfId="0" applyFont="1" applyFill="1" applyAlignment="1">
      <alignment horizontal="left"/>
    </xf>
    <xf numFmtId="0" fontId="7" fillId="0" borderId="0" xfId="0" applyFont="1" applyFill="1" applyBorder="1" applyAlignment="1">
      <alignment horizontal="left" wrapText="1"/>
    </xf>
    <xf numFmtId="0" fontId="0" fillId="0" borderId="0" xfId="0" applyFont="1" applyFill="1"/>
    <xf numFmtId="0" fontId="12"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20&#1042;&#1103;&#1081;&#1085;&#1077;&#1084;&#1103;&#1081;&#1085;&#1077;&#1085;&#107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 г."/>
      <sheetName val="февраль 2017 г."/>
      <sheetName val="марта 2017 г."/>
      <sheetName val="апрель 2017 г."/>
      <sheetName val="май 2017 г."/>
      <sheetName val="июнь 2017 г."/>
      <sheetName val="июль 2017 г."/>
      <sheetName val="август 2017г."/>
      <sheetName val="сентябрь 2017г."/>
      <sheetName val="октябрь 2017 г."/>
      <sheetName val="ноябрь 2017 г."/>
      <sheetName val="Декабрь 2017 г."/>
      <sheetName val="Годовой акт 2017 г."/>
      <sheetName val="январь 2018 г."/>
      <sheetName val="февраль 2018 г."/>
      <sheetName val="март 2018 г."/>
      <sheetName val="апрель 2018 г."/>
      <sheetName val="май 2018 г."/>
      <sheetName val="июнь 2018 г."/>
      <sheetName val="июль 2018 г."/>
      <sheetName val="август 20118 г."/>
      <sheetName val="сентябрь 2018 г."/>
      <sheetName val="октябрь 2018 г."/>
      <sheetName val="ноябрь 2018 г."/>
      <sheetName val="декабрь 2018 г."/>
      <sheetName val="годовой акт 2018 г."/>
      <sheetName val="январь 2019 г."/>
      <sheetName val="февраль 2019 г."/>
      <sheetName val="март 2019 г."/>
      <sheetName val="апрель 2019 г."/>
      <sheetName val="май 2019 г."/>
      <sheetName val="июнь 2019"/>
      <sheetName val="июль  2019 г."/>
      <sheetName val="август 2019 г."/>
      <sheetName val="сентябрь 2019 г."/>
      <sheetName val="октябрь 2019 г."/>
      <sheetName val="ноябрь 2019 г."/>
      <sheetName val="декабрь 2019 г."/>
      <sheetName val="годовой акт 2019 г."/>
      <sheetName val="январь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2 г."/>
      <sheetName val="август 2022 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8">
          <cell r="F8">
            <v>10087.4</v>
          </cell>
        </row>
        <row r="9">
          <cell r="F9">
            <v>7809.5999999999995</v>
          </cell>
        </row>
      </sheetData>
      <sheetData sheetId="105">
        <row r="8">
          <cell r="F8">
            <v>10087.4</v>
          </cell>
        </row>
        <row r="9">
          <cell r="F9">
            <v>7809.5999999999995</v>
          </cell>
        </row>
      </sheetData>
      <sheetData sheetId="106">
        <row r="8">
          <cell r="F8">
            <v>10087.4</v>
          </cell>
        </row>
        <row r="9">
          <cell r="F9">
            <v>7809.5999999999995</v>
          </cell>
        </row>
      </sheetData>
      <sheetData sheetId="107">
        <row r="8">
          <cell r="F8">
            <v>10087.4</v>
          </cell>
        </row>
        <row r="9">
          <cell r="F9">
            <v>7809.5999999999995</v>
          </cell>
        </row>
      </sheetData>
      <sheetData sheetId="108">
        <row r="8">
          <cell r="F8">
            <v>10087.4</v>
          </cell>
        </row>
        <row r="9">
          <cell r="F9">
            <v>7809.5999999999995</v>
          </cell>
        </row>
      </sheetData>
      <sheetData sheetId="109">
        <row r="8">
          <cell r="F8">
            <v>10087.4</v>
          </cell>
        </row>
        <row r="9">
          <cell r="F9">
            <v>7809.5999999999995</v>
          </cell>
        </row>
      </sheetData>
      <sheetData sheetId="110">
        <row r="8">
          <cell r="F8">
            <v>11096.140000000001</v>
          </cell>
        </row>
        <row r="9">
          <cell r="F9">
            <v>8590.5600000000013</v>
          </cell>
        </row>
      </sheetData>
      <sheetData sheetId="111">
        <row r="8">
          <cell r="F8">
            <v>11096.140000000001</v>
          </cell>
        </row>
        <row r="9">
          <cell r="F9">
            <v>8590.5600000000013</v>
          </cell>
        </row>
      </sheetData>
      <sheetData sheetId="112">
        <row r="8">
          <cell r="F8">
            <v>11096.140000000001</v>
          </cell>
        </row>
        <row r="9">
          <cell r="F9">
            <v>8590.5600000000013</v>
          </cell>
        </row>
      </sheetData>
      <sheetData sheetId="113">
        <row r="8">
          <cell r="F8">
            <v>11096.140000000001</v>
          </cell>
        </row>
        <row r="9">
          <cell r="F9">
            <v>8590.5600000000013</v>
          </cell>
        </row>
      </sheetData>
      <sheetData sheetId="114">
        <row r="8">
          <cell r="F8">
            <v>11096.140000000001</v>
          </cell>
        </row>
        <row r="9">
          <cell r="F9">
            <v>8590.5600000000013</v>
          </cell>
        </row>
      </sheetData>
      <sheetData sheetId="115">
        <row r="8">
          <cell r="F8">
            <v>10908.651999999998</v>
          </cell>
        </row>
        <row r="9">
          <cell r="F9">
            <v>8445.4080000000013</v>
          </cell>
        </row>
      </sheetData>
      <sheetData sheetId="116"/>
      <sheetData sheetId="117">
        <row r="8">
          <cell r="F8">
            <v>11079.771999999999</v>
          </cell>
        </row>
        <row r="9">
          <cell r="F9">
            <v>8577.8880000000008</v>
          </cell>
        </row>
        <row r="10">
          <cell r="F10">
            <v>243.68999999999997</v>
          </cell>
        </row>
        <row r="11">
          <cell r="F11">
            <v>7830.5720000000001</v>
          </cell>
        </row>
        <row r="28">
          <cell r="F28">
            <v>4353.9279999999999</v>
          </cell>
        </row>
      </sheetData>
      <sheetData sheetId="118">
        <row r="8">
          <cell r="F8">
            <v>11079.771999999999</v>
          </cell>
        </row>
        <row r="9">
          <cell r="F9">
            <v>8577.8880000000008</v>
          </cell>
        </row>
        <row r="10">
          <cell r="F10">
            <v>243.68999999999997</v>
          </cell>
        </row>
        <row r="11">
          <cell r="F11">
            <v>7830.5720000000001</v>
          </cell>
        </row>
        <row r="26">
          <cell r="F26">
            <v>4353.9279999999999</v>
          </cell>
        </row>
      </sheetData>
      <sheetData sheetId="119">
        <row r="8">
          <cell r="F8">
            <v>11079.771999999999</v>
          </cell>
        </row>
        <row r="9">
          <cell r="F9">
            <v>8577.8880000000008</v>
          </cell>
        </row>
        <row r="10">
          <cell r="F10">
            <v>243.68999999999997</v>
          </cell>
        </row>
        <row r="11">
          <cell r="F11">
            <v>7830.5720000000001</v>
          </cell>
        </row>
        <row r="24">
          <cell r="F24">
            <v>4353.9279999999999</v>
          </cell>
        </row>
      </sheetData>
      <sheetData sheetId="120">
        <row r="8">
          <cell r="F8">
            <v>11079.771999999999</v>
          </cell>
        </row>
        <row r="9">
          <cell r="F9">
            <v>8577.8880000000008</v>
          </cell>
        </row>
        <row r="10">
          <cell r="F10">
            <v>243.68999999999997</v>
          </cell>
        </row>
        <row r="11">
          <cell r="F11">
            <v>7830.5720000000001</v>
          </cell>
        </row>
        <row r="23">
          <cell r="F23">
            <v>4353.9279999999999</v>
          </cell>
        </row>
      </sheetData>
      <sheetData sheetId="121">
        <row r="8">
          <cell r="F8">
            <v>11079.771999999999</v>
          </cell>
        </row>
        <row r="9">
          <cell r="F9">
            <v>8577.8880000000008</v>
          </cell>
        </row>
        <row r="10">
          <cell r="F10">
            <v>243.68999999999997</v>
          </cell>
        </row>
        <row r="11">
          <cell r="F11">
            <v>7830.5720000000001</v>
          </cell>
        </row>
        <row r="26">
          <cell r="F26">
            <v>4353.9279999999999</v>
          </cell>
        </row>
      </sheetData>
      <sheetData sheetId="122">
        <row r="8">
          <cell r="F8">
            <v>11079.771999999999</v>
          </cell>
        </row>
        <row r="9">
          <cell r="F9">
            <v>8577.8880000000008</v>
          </cell>
        </row>
        <row r="11">
          <cell r="F11">
            <v>243.68999999999997</v>
          </cell>
        </row>
        <row r="12">
          <cell r="F12">
            <v>7830.5720000000001</v>
          </cell>
        </row>
        <row r="21">
          <cell r="F21">
            <v>4353.9279999999999</v>
          </cell>
        </row>
      </sheetData>
      <sheetData sheetId="123">
        <row r="8">
          <cell r="F8">
            <v>12184.5</v>
          </cell>
        </row>
        <row r="9">
          <cell r="F9">
            <v>9438.9259999999995</v>
          </cell>
        </row>
        <row r="11">
          <cell r="F11">
            <v>276.18200000000002</v>
          </cell>
        </row>
        <row r="13">
          <cell r="F13">
            <v>8691.6099999999988</v>
          </cell>
        </row>
        <row r="24">
          <cell r="F24">
            <v>4711.3399999999992</v>
          </cell>
        </row>
      </sheetData>
      <sheetData sheetId="124">
        <row r="8">
          <cell r="F8">
            <v>12184.5</v>
          </cell>
        </row>
        <row r="9">
          <cell r="F9">
            <v>9438.9259999999995</v>
          </cell>
        </row>
        <row r="10">
          <cell r="F10">
            <v>276.18200000000002</v>
          </cell>
        </row>
        <row r="11">
          <cell r="F11">
            <v>8691.6099999999988</v>
          </cell>
        </row>
        <row r="22">
          <cell r="F22">
            <v>4711.3399999999992</v>
          </cell>
        </row>
      </sheetData>
      <sheetData sheetId="125">
        <row r="8">
          <cell r="F8">
            <v>12184.5</v>
          </cell>
        </row>
        <row r="9">
          <cell r="F9">
            <v>9438.9259999999995</v>
          </cell>
        </row>
        <row r="11">
          <cell r="F11">
            <v>276.18200000000002</v>
          </cell>
        </row>
        <row r="12">
          <cell r="F12">
            <v>8691.6099999999988</v>
          </cell>
        </row>
        <row r="21">
          <cell r="F21">
            <v>4711.3399999999992</v>
          </cell>
        </row>
      </sheetData>
      <sheetData sheetId="126">
        <row r="8">
          <cell r="F8">
            <v>12184.5</v>
          </cell>
        </row>
        <row r="9">
          <cell r="F9">
            <v>9438.9259999999995</v>
          </cell>
        </row>
        <row r="11">
          <cell r="F11">
            <v>276.18200000000002</v>
          </cell>
        </row>
        <row r="12">
          <cell r="F12">
            <v>8691.6099999999988</v>
          </cell>
        </row>
        <row r="25">
          <cell r="F25">
            <v>4711.3399999999992</v>
          </cell>
        </row>
      </sheetData>
      <sheetData sheetId="127">
        <row r="8">
          <cell r="F8">
            <v>12184.5</v>
          </cell>
        </row>
        <row r="9">
          <cell r="F9">
            <v>9438.9259999999995</v>
          </cell>
        </row>
        <row r="12">
          <cell r="F12">
            <v>276.18200000000002</v>
          </cell>
        </row>
        <row r="13">
          <cell r="F13">
            <v>8691.6099999999988</v>
          </cell>
        </row>
        <row r="27">
          <cell r="F27">
            <v>4711.3399999999992</v>
          </cell>
        </row>
      </sheetData>
      <sheetData sheetId="128">
        <row r="8">
          <cell r="F8">
            <v>12184.5</v>
          </cell>
        </row>
        <row r="9">
          <cell r="F9">
            <v>9438.9259999999995</v>
          </cell>
        </row>
        <row r="11">
          <cell r="F11">
            <v>276.18200000000002</v>
          </cell>
        </row>
        <row r="12">
          <cell r="F12">
            <v>8594.119999999999</v>
          </cell>
        </row>
        <row r="27">
          <cell r="F27">
            <v>4711.3399999999992</v>
          </cell>
        </row>
      </sheetData>
      <sheetData sheetId="129"/>
      <sheetData sheetId="13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abSelected="1" zoomScaleNormal="100" workbookViewId="0">
      <selection sqref="A1:I1"/>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9.5546875" bestFit="1" customWidth="1"/>
    <col min="12" max="13" width="9.44140625" bestFit="1" customWidth="1"/>
  </cols>
  <sheetData>
    <row r="1" spans="1:11" x14ac:dyDescent="0.3">
      <c r="A1" s="1" t="s">
        <v>0</v>
      </c>
      <c r="B1" s="1"/>
      <c r="C1" s="1"/>
      <c r="D1" s="1"/>
      <c r="E1" s="1"/>
      <c r="F1" s="1"/>
      <c r="G1" s="1"/>
      <c r="H1" s="1"/>
      <c r="I1" s="1"/>
    </row>
    <row r="2" spans="1:11" ht="43.5" customHeight="1" x14ac:dyDescent="0.3">
      <c r="A2" s="2" t="s">
        <v>1</v>
      </c>
      <c r="B2" s="2"/>
      <c r="C2" s="2"/>
      <c r="D2" s="2"/>
      <c r="E2" s="2"/>
      <c r="F2" s="2"/>
      <c r="G2" s="2"/>
      <c r="H2" s="2"/>
      <c r="I2" s="2"/>
    </row>
    <row r="3" spans="1:11" x14ac:dyDescent="0.3">
      <c r="A3" s="3"/>
      <c r="B3" s="3"/>
      <c r="C3" s="3"/>
      <c r="D3" s="3"/>
      <c r="E3" s="3"/>
      <c r="F3" s="3"/>
      <c r="G3" s="4"/>
      <c r="H3" s="4"/>
      <c r="I3" s="4"/>
    </row>
    <row r="4" spans="1:11" ht="96" x14ac:dyDescent="0.3">
      <c r="A4" s="5" t="s">
        <v>2</v>
      </c>
      <c r="B4" s="5" t="s">
        <v>3</v>
      </c>
      <c r="C4" s="6" t="s">
        <v>4</v>
      </c>
      <c r="D4" s="7"/>
      <c r="E4" s="5" t="s">
        <v>5</v>
      </c>
      <c r="F4" s="5" t="s">
        <v>6</v>
      </c>
      <c r="G4" s="8"/>
      <c r="H4" s="8"/>
      <c r="I4" s="8"/>
    </row>
    <row r="5" spans="1:11" x14ac:dyDescent="0.3">
      <c r="A5" s="9" t="s">
        <v>7</v>
      </c>
      <c r="B5" s="10"/>
      <c r="C5" s="10"/>
      <c r="D5" s="10"/>
      <c r="E5" s="10"/>
      <c r="F5" s="11"/>
      <c r="G5" s="8"/>
      <c r="H5" s="8"/>
      <c r="I5" s="8"/>
    </row>
    <row r="6" spans="1:11" ht="61.2" x14ac:dyDescent="0.3">
      <c r="A6" s="12" t="s">
        <v>8</v>
      </c>
      <c r="B6" s="13" t="s">
        <v>9</v>
      </c>
      <c r="C6" s="14" t="s">
        <v>10</v>
      </c>
      <c r="D6" s="14"/>
      <c r="E6" s="15" t="s">
        <v>11</v>
      </c>
      <c r="F6" s="16">
        <f>'[1]январь 2025 г.'!F8+'[1]февраль 2025 г.'!F8+'[1]март 2025 г.'!F8+'[1]апрель 2025 г.'!F8+'[1]май 2025 г.'!F8+'[1]июнь 2025 г.'!F8+'[1]июль 2025 г.'!F8+'[1]август 2025 г.'!F8+'[1]сентябрь 2025 г.'!F8+'[1]октябрь 2025 г,'!F8+'[1]ноябрь 2025 г.'!F8+'[1]декабрь 2025 г.'!F8</f>
        <v>139585.63199999998</v>
      </c>
      <c r="G6" s="8"/>
      <c r="H6" s="8"/>
      <c r="I6" s="8"/>
      <c r="K6" s="17">
        <f>'[1]январь 2024 г.'!F8+'[1]февраль 2024 г.'!F8+'[1]март 2024 г.'!F8+'[1]апрель 2024 г.'!F8+'[1]май 2024 г.'!F8+'[1]июнь 2024 г.'!F8+'[1]июль 2024 г.'!F8+'[1]август 2024 г.'!F8+'[1]сентябрь 2024 г.'!F8+'[1]октябрь 2024 г.'!F8+'[1]ноябрь 2024 г.'!F8+'[1]декабрь 2024 г.'!F8</f>
        <v>126913.75200000001</v>
      </c>
    </row>
    <row r="7" spans="1:11" ht="36" customHeight="1" x14ac:dyDescent="0.3">
      <c r="A7" s="18" t="s">
        <v>12</v>
      </c>
      <c r="B7" s="19" t="s">
        <v>13</v>
      </c>
      <c r="C7" s="14" t="s">
        <v>10</v>
      </c>
      <c r="D7" s="14"/>
      <c r="E7" s="20" t="s">
        <v>14</v>
      </c>
      <c r="F7" s="21">
        <f>'[1]январь 2025 г.'!F9+'[1]февраль 2025 г.'!F9+'[1]март 2025 г.'!F9+'[1]апрель 2025 г.'!F9+'[1]май 2025 г.'!F9+'[1]июнь 2025 г.'!F9+'[1]июль 2025 г.'!F9+'[1]август 2025 г.'!F9+'[1]сентябрь 2025 г.'!F9+'[1]октябрь 2025 г,'!F9+'[1]ноябрь 2025 г.'!F9+'[1]декабрь 2025 г.'!F9</f>
        <v>108100.88400000002</v>
      </c>
      <c r="G7" s="8"/>
      <c r="H7" s="8"/>
      <c r="I7" s="8"/>
      <c r="K7" s="17">
        <f>'[1]январь 2024 г.'!F9+'[1]февраль 2024 г.'!F9+'[1]март 2024 г.'!F9+'[1]апрель 2024 г.'!F9+'[1]май 2024 г.'!F9+'[1]июнь 2024 г.'!F9+'[1]июль 2024 г.'!F9+'[1]август 2024 г.'!F9+'[1]сентябрь 2024 г.'!F9+'[1]октябрь 2024 г.'!F9+'[1]ноябрь 2024 г.'!F9+'[1]декабрь 2024 г.'!F9</f>
        <v>98255.80799999999</v>
      </c>
    </row>
    <row r="8" spans="1:11" ht="42.75" customHeight="1" x14ac:dyDescent="0.3">
      <c r="A8" s="22"/>
      <c r="B8" s="23"/>
      <c r="C8" s="6" t="s">
        <v>15</v>
      </c>
      <c r="D8" s="7"/>
      <c r="E8" s="21">
        <v>-5.81</v>
      </c>
      <c r="F8" s="21">
        <f>-9438.93</f>
        <v>-9438.93</v>
      </c>
      <c r="G8" s="24"/>
      <c r="H8" s="8"/>
      <c r="I8" s="8"/>
      <c r="K8" s="17"/>
    </row>
    <row r="9" spans="1:11" ht="42.75" customHeight="1" x14ac:dyDescent="0.3">
      <c r="A9" s="22"/>
      <c r="B9" s="23"/>
      <c r="C9" s="6" t="s">
        <v>16</v>
      </c>
      <c r="D9" s="7"/>
      <c r="E9" s="21">
        <f>F9/1624.6</f>
        <v>-4.6100024621445277</v>
      </c>
      <c r="F9" s="21">
        <f>-7489.41</f>
        <v>-7489.41</v>
      </c>
      <c r="G9" s="8"/>
      <c r="H9" s="8"/>
      <c r="I9" s="8"/>
      <c r="K9" s="17"/>
    </row>
    <row r="10" spans="1:11" ht="42.75" customHeight="1" x14ac:dyDescent="0.3">
      <c r="A10" s="25"/>
      <c r="B10" s="26"/>
      <c r="C10" s="6" t="s">
        <v>17</v>
      </c>
      <c r="D10" s="7"/>
      <c r="E10" s="21">
        <f>-1.49</f>
        <v>-1.49</v>
      </c>
      <c r="F10" s="21">
        <f>-2420.65</f>
        <v>-2420.65</v>
      </c>
      <c r="G10" s="8"/>
      <c r="H10" s="8"/>
      <c r="I10" s="8"/>
      <c r="K10" s="17"/>
    </row>
    <row r="11" spans="1:11" ht="18" customHeight="1" x14ac:dyDescent="0.3">
      <c r="A11" s="27" t="s">
        <v>18</v>
      </c>
      <c r="B11" s="28"/>
      <c r="C11" s="28"/>
      <c r="D11" s="28"/>
      <c r="E11" s="28"/>
      <c r="F11" s="29"/>
      <c r="G11" s="8"/>
      <c r="H11" s="8"/>
      <c r="I11" s="8"/>
      <c r="K11" s="17"/>
    </row>
    <row r="12" spans="1:11" ht="284.25" customHeight="1" x14ac:dyDescent="0.3">
      <c r="A12" s="30" t="s">
        <v>19</v>
      </c>
      <c r="B12" s="31" t="s">
        <v>20</v>
      </c>
      <c r="C12" s="32" t="s">
        <v>21</v>
      </c>
      <c r="D12" s="33"/>
      <c r="E12" s="34">
        <v>1.68</v>
      </c>
      <c r="F12" s="34">
        <v>2729.33</v>
      </c>
      <c r="G12" s="8"/>
      <c r="H12" s="8"/>
      <c r="I12" s="8"/>
    </row>
    <row r="13" spans="1:11" ht="62.4" x14ac:dyDescent="0.3">
      <c r="A13" s="12" t="s">
        <v>22</v>
      </c>
      <c r="B13" s="13" t="s">
        <v>23</v>
      </c>
      <c r="C13" s="14" t="s">
        <v>10</v>
      </c>
      <c r="D13" s="14"/>
      <c r="E13" s="35" t="s">
        <v>24</v>
      </c>
      <c r="F13" s="36">
        <f>'[1]январь 2025 г.'!F10+'[1]февраль 2025 г.'!F10+'[1]март 2025 г.'!F10+'[1]апрель 2025 г.'!F10+'[1]май 2025 г.'!F10+'[1]июнь 2025 г.'!F11+'[1]июль 2025 г.'!F11+'[1]август 2025 г.'!F10+'[1]сентябрь 2025 г.'!F11+'[1]октябрь 2025 г,'!F11+'[1]ноябрь 2025 г.'!F12+'[1]декабрь 2025 г.'!F11</f>
        <v>3119.2319999999991</v>
      </c>
      <c r="G13" s="8"/>
      <c r="H13" s="8"/>
      <c r="I13" s="8"/>
      <c r="K13" s="17"/>
    </row>
    <row r="14" spans="1:11" ht="72.599999999999994" x14ac:dyDescent="0.3">
      <c r="A14" s="30" t="s">
        <v>25</v>
      </c>
      <c r="B14" s="13" t="s">
        <v>26</v>
      </c>
      <c r="C14" s="14" t="s">
        <v>10</v>
      </c>
      <c r="D14" s="14"/>
      <c r="E14" s="37" t="s">
        <v>27</v>
      </c>
      <c r="F14" s="38">
        <f>'[1]январь 2025 г.'!F11+'[1]февраль 2025 г.'!F11+'[1]март 2025 г.'!F11+'[1]апрель 2025 г.'!F11+'[1]май 2025 г.'!F11+'[1]июнь 2025 г.'!F12+'[1]июль 2025 г.'!F13+'[1]август 2025 г.'!F11+'[1]сентябрь 2025 г.'!F12+'[1]октябрь 2025 г,'!F12+'[1]ноябрь 2025 г.'!F13+'[1]декабрь 2025 г.'!F12</f>
        <v>99035.601999999999</v>
      </c>
      <c r="G14" s="8"/>
      <c r="H14" s="8"/>
      <c r="I14" s="8"/>
      <c r="K14" s="17"/>
    </row>
    <row r="15" spans="1:11" ht="36.75" customHeight="1" x14ac:dyDescent="0.3">
      <c r="A15" s="39" t="s">
        <v>28</v>
      </c>
      <c r="B15" s="39"/>
      <c r="C15" s="39"/>
      <c r="D15" s="39"/>
      <c r="E15" s="40"/>
      <c r="F15" s="41"/>
      <c r="G15" s="8"/>
      <c r="H15" s="8"/>
      <c r="I15" s="8"/>
    </row>
    <row r="16" spans="1:11" ht="48.75" customHeight="1" x14ac:dyDescent="0.3">
      <c r="A16" s="42" t="s">
        <v>29</v>
      </c>
      <c r="B16" s="42"/>
      <c r="C16" s="42"/>
      <c r="D16" s="42"/>
      <c r="E16" s="40"/>
      <c r="F16" s="41"/>
      <c r="G16" s="8"/>
      <c r="H16" s="8"/>
      <c r="I16" s="8"/>
    </row>
    <row r="17" spans="1:9" ht="35.25" customHeight="1" x14ac:dyDescent="0.3">
      <c r="A17" s="43" t="s">
        <v>30</v>
      </c>
      <c r="B17" s="44"/>
      <c r="C17" s="44"/>
      <c r="D17" s="45"/>
      <c r="E17" s="40"/>
      <c r="F17" s="41"/>
      <c r="G17" s="8"/>
      <c r="H17" s="8"/>
      <c r="I17" s="8"/>
    </row>
    <row r="18" spans="1:9" ht="24.75" customHeight="1" x14ac:dyDescent="0.3">
      <c r="A18" s="43" t="s">
        <v>31</v>
      </c>
      <c r="B18" s="44"/>
      <c r="C18" s="44"/>
      <c r="D18" s="45"/>
      <c r="E18" s="40"/>
      <c r="F18" s="41"/>
      <c r="G18" s="8"/>
      <c r="H18" s="8"/>
      <c r="I18" s="8"/>
    </row>
    <row r="19" spans="1:9" ht="26.25" customHeight="1" x14ac:dyDescent="0.3">
      <c r="A19" s="43" t="s">
        <v>32</v>
      </c>
      <c r="B19" s="44"/>
      <c r="C19" s="44"/>
      <c r="D19" s="45"/>
      <c r="E19" s="40"/>
      <c r="F19" s="41"/>
      <c r="G19" s="8"/>
      <c r="H19" s="8"/>
      <c r="I19" s="8"/>
    </row>
    <row r="20" spans="1:9" ht="26.25" customHeight="1" x14ac:dyDescent="0.3">
      <c r="A20" s="43" t="s">
        <v>33</v>
      </c>
      <c r="B20" s="44"/>
      <c r="C20" s="44"/>
      <c r="D20" s="45"/>
      <c r="E20" s="40"/>
      <c r="F20" s="41"/>
      <c r="G20" s="8"/>
      <c r="H20" s="8"/>
      <c r="I20" s="8"/>
    </row>
    <row r="21" spans="1:9" ht="27.75" customHeight="1" x14ac:dyDescent="0.3">
      <c r="A21" s="43" t="s">
        <v>34</v>
      </c>
      <c r="B21" s="44"/>
      <c r="C21" s="44"/>
      <c r="D21" s="45"/>
      <c r="E21" s="40"/>
      <c r="F21" s="41"/>
      <c r="G21" s="8"/>
      <c r="H21" s="8"/>
      <c r="I21" s="8"/>
    </row>
    <row r="22" spans="1:9" ht="31.5" customHeight="1" x14ac:dyDescent="0.3">
      <c r="A22" s="43" t="s">
        <v>35</v>
      </c>
      <c r="B22" s="44"/>
      <c r="C22" s="44"/>
      <c r="D22" s="45"/>
      <c r="E22" s="40"/>
      <c r="F22" s="41"/>
      <c r="G22" s="8"/>
      <c r="H22" s="8"/>
      <c r="I22" s="8"/>
    </row>
    <row r="23" spans="1:9" ht="28.5" customHeight="1" x14ac:dyDescent="0.3">
      <c r="A23" s="46" t="s">
        <v>36</v>
      </c>
      <c r="B23" s="47"/>
      <c r="C23" s="47"/>
      <c r="D23" s="48"/>
      <c r="E23" s="40"/>
      <c r="F23" s="41"/>
      <c r="G23" s="8"/>
      <c r="H23" s="8"/>
      <c r="I23" s="8"/>
    </row>
    <row r="24" spans="1:9" ht="26.25" customHeight="1" x14ac:dyDescent="0.3">
      <c r="A24" s="46" t="s">
        <v>37</v>
      </c>
      <c r="B24" s="47"/>
      <c r="C24" s="47"/>
      <c r="D24" s="48"/>
      <c r="E24" s="40"/>
      <c r="F24" s="41"/>
      <c r="G24" s="8"/>
      <c r="H24" s="8"/>
      <c r="I24" s="8"/>
    </row>
    <row r="25" spans="1:9" ht="28.5" customHeight="1" x14ac:dyDescent="0.3">
      <c r="A25" s="46" t="s">
        <v>38</v>
      </c>
      <c r="B25" s="47"/>
      <c r="C25" s="47"/>
      <c r="D25" s="48"/>
      <c r="E25" s="40"/>
      <c r="F25" s="41"/>
      <c r="G25" s="8"/>
      <c r="H25" s="8"/>
      <c r="I25" s="8"/>
    </row>
    <row r="26" spans="1:9" ht="42" customHeight="1" x14ac:dyDescent="0.3">
      <c r="A26" s="43" t="s">
        <v>39</v>
      </c>
      <c r="B26" s="44"/>
      <c r="C26" s="44"/>
      <c r="D26" s="45"/>
      <c r="E26" s="40"/>
      <c r="F26" s="41"/>
      <c r="G26" s="8"/>
      <c r="H26" s="8"/>
      <c r="I26" s="8"/>
    </row>
    <row r="27" spans="1:9" ht="38.25" customHeight="1" x14ac:dyDescent="0.3">
      <c r="A27" s="28" t="s">
        <v>40</v>
      </c>
      <c r="B27" s="28"/>
      <c r="C27" s="28"/>
      <c r="D27" s="29"/>
      <c r="E27" s="40"/>
      <c r="F27" s="41"/>
      <c r="G27" s="8"/>
      <c r="H27" s="8"/>
      <c r="I27" s="8"/>
    </row>
    <row r="28" spans="1:9" ht="125.25" customHeight="1" x14ac:dyDescent="0.3">
      <c r="A28" s="39" t="s">
        <v>41</v>
      </c>
      <c r="B28" s="39"/>
      <c r="C28" s="39"/>
      <c r="D28" s="39"/>
      <c r="E28" s="40"/>
      <c r="F28" s="41"/>
      <c r="G28" s="8"/>
      <c r="H28" s="8"/>
      <c r="I28" s="8"/>
    </row>
    <row r="29" spans="1:9" ht="89.25" customHeight="1" x14ac:dyDescent="0.3">
      <c r="A29" s="39" t="s">
        <v>42</v>
      </c>
      <c r="B29" s="39"/>
      <c r="C29" s="39"/>
      <c r="D29" s="39"/>
      <c r="E29" s="40"/>
      <c r="F29" s="41"/>
      <c r="G29" s="8"/>
      <c r="H29" s="8"/>
      <c r="I29" s="8"/>
    </row>
    <row r="30" spans="1:9" ht="62.25" customHeight="1" x14ac:dyDescent="0.3">
      <c r="A30" s="49" t="s">
        <v>43</v>
      </c>
      <c r="B30" s="49"/>
      <c r="C30" s="49"/>
      <c r="D30" s="49"/>
      <c r="E30" s="40"/>
      <c r="F30" s="41"/>
      <c r="G30" s="8"/>
      <c r="H30" s="8"/>
      <c r="I30" s="8"/>
    </row>
    <row r="31" spans="1:9" ht="51.75" customHeight="1" x14ac:dyDescent="0.3">
      <c r="A31" s="49" t="s">
        <v>44</v>
      </c>
      <c r="B31" s="49"/>
      <c r="C31" s="49"/>
      <c r="D31" s="49"/>
      <c r="E31" s="40"/>
      <c r="F31" s="41"/>
      <c r="G31" s="8"/>
      <c r="H31" s="8"/>
      <c r="I31" s="8"/>
    </row>
    <row r="32" spans="1:9" ht="51" customHeight="1" x14ac:dyDescent="0.3">
      <c r="A32" s="49" t="s">
        <v>45</v>
      </c>
      <c r="B32" s="49"/>
      <c r="C32" s="49"/>
      <c r="D32" s="49"/>
      <c r="E32" s="40"/>
      <c r="F32" s="41"/>
      <c r="G32" s="8"/>
      <c r="H32" s="8"/>
      <c r="I32" s="8"/>
    </row>
    <row r="33" spans="1:9" ht="37.5" customHeight="1" x14ac:dyDescent="0.3">
      <c r="A33" s="50" t="s">
        <v>46</v>
      </c>
      <c r="B33" s="50"/>
      <c r="C33" s="50"/>
      <c r="D33" s="51"/>
      <c r="E33" s="40"/>
      <c r="F33" s="41"/>
      <c r="G33" s="8"/>
      <c r="H33" s="8"/>
      <c r="I33" s="8"/>
    </row>
    <row r="34" spans="1:9" ht="27.75" customHeight="1" x14ac:dyDescent="0.3">
      <c r="A34" s="50" t="s">
        <v>47</v>
      </c>
      <c r="B34" s="50"/>
      <c r="C34" s="50"/>
      <c r="D34" s="51"/>
      <c r="E34" s="40"/>
      <c r="F34" s="41"/>
      <c r="G34" s="8"/>
      <c r="H34" s="8"/>
      <c r="I34" s="8"/>
    </row>
    <row r="35" spans="1:9" ht="27.75" customHeight="1" x14ac:dyDescent="0.3">
      <c r="A35" s="28" t="s">
        <v>48</v>
      </c>
      <c r="B35" s="28"/>
      <c r="C35" s="28"/>
      <c r="D35" s="29"/>
      <c r="E35" s="40"/>
      <c r="F35" s="41"/>
      <c r="G35" s="8"/>
      <c r="H35" s="8"/>
      <c r="I35" s="8"/>
    </row>
    <row r="36" spans="1:9" ht="26.25" customHeight="1" x14ac:dyDescent="0.3">
      <c r="A36" s="27" t="s">
        <v>49</v>
      </c>
      <c r="B36" s="28"/>
      <c r="C36" s="28"/>
      <c r="D36" s="29"/>
      <c r="E36" s="40"/>
      <c r="F36" s="41"/>
      <c r="G36" s="8"/>
      <c r="H36" s="8"/>
      <c r="I36" s="8"/>
    </row>
    <row r="37" spans="1:9" ht="26.25" customHeight="1" x14ac:dyDescent="0.3">
      <c r="A37" s="43" t="s">
        <v>50</v>
      </c>
      <c r="B37" s="44"/>
      <c r="C37" s="44"/>
      <c r="D37" s="45"/>
      <c r="E37" s="40"/>
      <c r="F37" s="41"/>
      <c r="G37" s="8"/>
      <c r="H37" s="8"/>
      <c r="I37" s="8"/>
    </row>
    <row r="38" spans="1:9" ht="26.25" customHeight="1" x14ac:dyDescent="0.3">
      <c r="A38" s="43" t="s">
        <v>51</v>
      </c>
      <c r="B38" s="44"/>
      <c r="C38" s="44"/>
      <c r="D38" s="45"/>
      <c r="E38" s="40"/>
      <c r="F38" s="41"/>
      <c r="G38" s="8"/>
      <c r="H38" s="8"/>
      <c r="I38" s="8"/>
    </row>
    <row r="39" spans="1:9" ht="111" customHeight="1" x14ac:dyDescent="0.3">
      <c r="A39" s="39" t="s">
        <v>52</v>
      </c>
      <c r="B39" s="39"/>
      <c r="C39" s="39"/>
      <c r="D39" s="39"/>
      <c r="E39" s="40"/>
      <c r="F39" s="41"/>
      <c r="G39" s="8"/>
      <c r="H39" s="8"/>
      <c r="I39" s="8"/>
    </row>
    <row r="40" spans="1:9" ht="28.5" customHeight="1" x14ac:dyDescent="0.3">
      <c r="A40" s="43" t="s">
        <v>53</v>
      </c>
      <c r="B40" s="44"/>
      <c r="C40" s="44"/>
      <c r="D40" s="45"/>
      <c r="E40" s="40"/>
      <c r="F40" s="41"/>
      <c r="G40" s="8"/>
      <c r="H40" s="8"/>
      <c r="I40" s="8"/>
    </row>
    <row r="41" spans="1:9" ht="26.25" customHeight="1" x14ac:dyDescent="0.3">
      <c r="A41" s="46" t="s">
        <v>54</v>
      </c>
      <c r="B41" s="47"/>
      <c r="C41" s="47"/>
      <c r="D41" s="48"/>
      <c r="E41" s="40"/>
      <c r="F41" s="41"/>
      <c r="G41" s="8"/>
      <c r="H41" s="8"/>
      <c r="I41" s="8"/>
    </row>
    <row r="42" spans="1:9" ht="15.75" customHeight="1" x14ac:dyDescent="0.3">
      <c r="A42" s="52" t="s">
        <v>55</v>
      </c>
      <c r="B42" s="50"/>
      <c r="C42" s="50"/>
      <c r="D42" s="51"/>
      <c r="E42" s="40"/>
      <c r="F42" s="41"/>
      <c r="G42" s="8"/>
      <c r="H42" s="8"/>
      <c r="I42" s="8"/>
    </row>
    <row r="43" spans="1:9" ht="52.5" customHeight="1" x14ac:dyDescent="0.3">
      <c r="A43" s="43" t="s">
        <v>56</v>
      </c>
      <c r="B43" s="44"/>
      <c r="C43" s="44"/>
      <c r="D43" s="45"/>
      <c r="E43" s="40"/>
      <c r="F43" s="41"/>
      <c r="G43" s="8"/>
      <c r="H43" s="8"/>
      <c r="I43" s="8"/>
    </row>
    <row r="44" spans="1:9" ht="26.25" customHeight="1" x14ac:dyDescent="0.3">
      <c r="A44" s="52" t="s">
        <v>57</v>
      </c>
      <c r="B44" s="50"/>
      <c r="C44" s="50"/>
      <c r="D44" s="51"/>
      <c r="E44" s="40"/>
      <c r="F44" s="41"/>
      <c r="G44" s="8"/>
      <c r="H44" s="8"/>
      <c r="I44" s="8"/>
    </row>
    <row r="45" spans="1:9" ht="26.25" customHeight="1" x14ac:dyDescent="0.3">
      <c r="A45" s="52" t="s">
        <v>58</v>
      </c>
      <c r="B45" s="50"/>
      <c r="C45" s="50"/>
      <c r="D45" s="51"/>
      <c r="E45" s="40"/>
      <c r="F45" s="41"/>
      <c r="G45" s="8"/>
      <c r="H45" s="8"/>
      <c r="I45" s="8"/>
    </row>
    <row r="46" spans="1:9" ht="26.25" customHeight="1" x14ac:dyDescent="0.3">
      <c r="A46" s="27" t="s">
        <v>59</v>
      </c>
      <c r="B46" s="28"/>
      <c r="C46" s="28"/>
      <c r="D46" s="29"/>
      <c r="E46" s="40"/>
      <c r="F46" s="41"/>
      <c r="G46" s="8"/>
      <c r="H46" s="8"/>
      <c r="I46" s="8"/>
    </row>
    <row r="47" spans="1:9" ht="36.75" customHeight="1" x14ac:dyDescent="0.3">
      <c r="A47" s="46" t="s">
        <v>60</v>
      </c>
      <c r="B47" s="47"/>
      <c r="C47" s="47"/>
      <c r="D47" s="48"/>
      <c r="E47" s="40"/>
      <c r="F47" s="41"/>
      <c r="G47" s="8"/>
      <c r="H47" s="8"/>
      <c r="I47" s="8"/>
    </row>
    <row r="48" spans="1:9" ht="30" customHeight="1" x14ac:dyDescent="0.3">
      <c r="A48" s="52" t="s">
        <v>61</v>
      </c>
      <c r="B48" s="50"/>
      <c r="C48" s="50"/>
      <c r="D48" s="51"/>
      <c r="E48" s="40"/>
      <c r="F48" s="41"/>
      <c r="G48" s="8"/>
      <c r="H48" s="8"/>
      <c r="I48" s="8"/>
    </row>
    <row r="49" spans="1:13" ht="27.75" customHeight="1" x14ac:dyDescent="0.3">
      <c r="A49" s="27" t="s">
        <v>62</v>
      </c>
      <c r="B49" s="28"/>
      <c r="C49" s="28"/>
      <c r="D49" s="29"/>
      <c r="E49" s="40"/>
      <c r="F49" s="41"/>
      <c r="G49" s="8"/>
      <c r="H49" s="8"/>
      <c r="I49" s="8"/>
    </row>
    <row r="50" spans="1:13" ht="40.5" customHeight="1" x14ac:dyDescent="0.3">
      <c r="A50" s="52" t="s">
        <v>63</v>
      </c>
      <c r="B50" s="50"/>
      <c r="C50" s="50"/>
      <c r="D50" s="51"/>
      <c r="E50" s="40"/>
      <c r="F50" s="41"/>
      <c r="G50" s="8"/>
      <c r="H50" s="8"/>
      <c r="I50" s="8"/>
    </row>
    <row r="51" spans="1:13" ht="14.25" customHeight="1" x14ac:dyDescent="0.3">
      <c r="A51" s="46" t="s">
        <v>64</v>
      </c>
      <c r="B51" s="47"/>
      <c r="C51" s="47"/>
      <c r="D51" s="48"/>
      <c r="E51" s="40"/>
      <c r="F51" s="41"/>
      <c r="G51" s="8"/>
      <c r="H51" s="8"/>
      <c r="I51" s="8"/>
    </row>
    <row r="52" spans="1:13" ht="25.5" customHeight="1" x14ac:dyDescent="0.3">
      <c r="A52" s="52" t="s">
        <v>65</v>
      </c>
      <c r="B52" s="50"/>
      <c r="C52" s="50"/>
      <c r="D52" s="51"/>
      <c r="E52" s="40"/>
      <c r="F52" s="41"/>
      <c r="G52" s="8"/>
      <c r="H52" s="8"/>
      <c r="I52" s="8"/>
    </row>
    <row r="53" spans="1:13" ht="24" customHeight="1" x14ac:dyDescent="0.3">
      <c r="A53" s="43" t="s">
        <v>66</v>
      </c>
      <c r="B53" s="44"/>
      <c r="C53" s="44"/>
      <c r="D53" s="45"/>
      <c r="E53" s="40"/>
      <c r="F53" s="41"/>
      <c r="G53" s="8"/>
      <c r="H53" s="8"/>
      <c r="I53" s="8"/>
    </row>
    <row r="54" spans="1:13" ht="48" customHeight="1" x14ac:dyDescent="0.3">
      <c r="A54" s="46" t="s">
        <v>67</v>
      </c>
      <c r="B54" s="47"/>
      <c r="C54" s="47"/>
      <c r="D54" s="48"/>
      <c r="E54" s="40"/>
      <c r="F54" s="41"/>
      <c r="G54" s="8"/>
      <c r="H54" s="8"/>
      <c r="I54" s="8"/>
    </row>
    <row r="55" spans="1:13" ht="15.75" customHeight="1" x14ac:dyDescent="0.3">
      <c r="A55" s="46" t="s">
        <v>68</v>
      </c>
      <c r="B55" s="47"/>
      <c r="C55" s="47"/>
      <c r="D55" s="48"/>
      <c r="E55" s="40"/>
      <c r="F55" s="41"/>
      <c r="G55" s="8"/>
      <c r="H55" s="8"/>
      <c r="I55" s="8"/>
    </row>
    <row r="56" spans="1:13" ht="26.25" customHeight="1" x14ac:dyDescent="0.3">
      <c r="A56" s="46" t="s">
        <v>69</v>
      </c>
      <c r="B56" s="47"/>
      <c r="C56" s="47"/>
      <c r="D56" s="48"/>
      <c r="E56" s="40"/>
      <c r="F56" s="41"/>
      <c r="G56" s="8"/>
      <c r="H56" s="8"/>
      <c r="I56" s="8"/>
    </row>
    <row r="57" spans="1:13" ht="70.5" customHeight="1" x14ac:dyDescent="0.3">
      <c r="A57" s="53" t="s">
        <v>70</v>
      </c>
      <c r="B57" s="13" t="s">
        <v>26</v>
      </c>
      <c r="C57" s="14" t="s">
        <v>10</v>
      </c>
      <c r="D57" s="14"/>
      <c r="E57" s="54" t="s">
        <v>71</v>
      </c>
      <c r="F57" s="55">
        <f>'[1]январь 2025 г.'!F28+'[1]февраль 2025 г.'!F26+'[1]март 2025 г.'!F24+'[1]апрель 2025 г.'!F23+'[1]май 2025 г.'!F26+'[1]июнь 2025 г.'!F21+'[1]июль 2025 г.'!F24+'[1]август 2025 г.'!F22+'[1]сентябрь 2025 г.'!F21+'[1]октябрь 2025 г,'!F25+'[1]ноябрь 2025 г.'!F27+'[1]декабрь 2025 г.'!F27</f>
        <v>54391.607999999986</v>
      </c>
      <c r="K57" s="17"/>
    </row>
    <row r="58" spans="1:13" ht="51.75" customHeight="1" x14ac:dyDescent="0.3">
      <c r="A58" s="28" t="s">
        <v>72</v>
      </c>
      <c r="B58" s="28"/>
      <c r="C58" s="28"/>
      <c r="D58" s="29"/>
      <c r="E58" s="54"/>
      <c r="F58" s="55"/>
    </row>
    <row r="59" spans="1:13" ht="39" customHeight="1" x14ac:dyDescent="0.3">
      <c r="A59" s="28" t="s">
        <v>73</v>
      </c>
      <c r="B59" s="28"/>
      <c r="C59" s="28"/>
      <c r="D59" s="29"/>
      <c r="E59" s="54"/>
      <c r="F59" s="55"/>
    </row>
    <row r="60" spans="1:13" ht="39" customHeight="1" x14ac:dyDescent="0.3">
      <c r="A60" s="56" t="s">
        <v>74</v>
      </c>
      <c r="B60" s="56"/>
      <c r="C60" s="56"/>
      <c r="D60" s="57"/>
      <c r="E60" s="54"/>
      <c r="F60" s="55"/>
    </row>
    <row r="61" spans="1:13" ht="15.6" x14ac:dyDescent="0.3">
      <c r="A61" s="58" t="s">
        <v>75</v>
      </c>
      <c r="B61" s="58"/>
      <c r="C61" s="58"/>
      <c r="D61" s="58"/>
      <c r="E61" s="59"/>
      <c r="F61" s="60">
        <f>F6+F7+F8+F9+F10+F12+F13+F14+F57</f>
        <v>387613.29800000001</v>
      </c>
      <c r="K61" s="17"/>
      <c r="L61" s="17"/>
      <c r="M61" s="17"/>
    </row>
    <row r="62" spans="1:13" ht="19.2" customHeight="1" x14ac:dyDescent="0.3">
      <c r="A62" s="61" t="s">
        <v>76</v>
      </c>
      <c r="B62" s="61"/>
      <c r="C62" s="61"/>
      <c r="D62" s="61"/>
      <c r="E62" s="61"/>
      <c r="F62" s="61"/>
    </row>
    <row r="63" spans="1:13" ht="96" x14ac:dyDescent="0.3">
      <c r="A63" s="62" t="s">
        <v>2</v>
      </c>
      <c r="B63" s="62" t="s">
        <v>3</v>
      </c>
      <c r="C63" s="62" t="s">
        <v>4</v>
      </c>
      <c r="D63" s="62" t="s">
        <v>77</v>
      </c>
      <c r="E63" s="62" t="s">
        <v>5</v>
      </c>
      <c r="F63" s="62" t="s">
        <v>6</v>
      </c>
    </row>
    <row r="64" spans="1:13" ht="48.6" x14ac:dyDescent="0.3">
      <c r="A64" s="30" t="s">
        <v>78</v>
      </c>
      <c r="B64" s="63" t="s">
        <v>79</v>
      </c>
      <c r="C64" s="64" t="s">
        <v>80</v>
      </c>
      <c r="D64" s="64">
        <v>2</v>
      </c>
      <c r="E64" s="65">
        <f>F64/D64</f>
        <v>22825</v>
      </c>
      <c r="F64" s="64">
        <v>45650</v>
      </c>
    </row>
    <row r="65" spans="1:6" ht="28.5" customHeight="1" x14ac:dyDescent="0.3">
      <c r="A65" s="30" t="s">
        <v>81</v>
      </c>
      <c r="B65" s="63" t="s">
        <v>79</v>
      </c>
      <c r="C65" s="64" t="s">
        <v>80</v>
      </c>
      <c r="D65" s="64">
        <v>2</v>
      </c>
      <c r="E65" s="65">
        <f>F65/D65</f>
        <v>14521</v>
      </c>
      <c r="F65" s="64">
        <v>29042</v>
      </c>
    </row>
    <row r="66" spans="1:6" ht="18.75" customHeight="1" x14ac:dyDescent="0.3">
      <c r="A66" s="30" t="s">
        <v>82</v>
      </c>
      <c r="B66" s="63" t="s">
        <v>79</v>
      </c>
      <c r="C66" s="64" t="s">
        <v>80</v>
      </c>
      <c r="D66" s="64">
        <v>1</v>
      </c>
      <c r="E66" s="65">
        <v>25465</v>
      </c>
      <c r="F66" s="64">
        <v>25465</v>
      </c>
    </row>
    <row r="67" spans="1:6" ht="36.6" x14ac:dyDescent="0.3">
      <c r="A67" s="30" t="s">
        <v>83</v>
      </c>
      <c r="B67" s="63" t="s">
        <v>84</v>
      </c>
      <c r="C67" s="64" t="s">
        <v>80</v>
      </c>
      <c r="D67" s="64">
        <v>1</v>
      </c>
      <c r="E67" s="65">
        <v>15762</v>
      </c>
      <c r="F67" s="64">
        <v>15762</v>
      </c>
    </row>
    <row r="68" spans="1:6" ht="24" x14ac:dyDescent="0.3">
      <c r="A68" s="66" t="s">
        <v>85</v>
      </c>
      <c r="B68" s="67" t="s">
        <v>84</v>
      </c>
      <c r="C68" s="31" t="s">
        <v>80</v>
      </c>
      <c r="D68" s="68">
        <v>7</v>
      </c>
      <c r="E68" s="69">
        <f>F68/D68</f>
        <v>1096.7142857142858</v>
      </c>
      <c r="F68" s="67">
        <v>7677</v>
      </c>
    </row>
    <row r="69" spans="1:6" ht="48.6" x14ac:dyDescent="0.3">
      <c r="A69" s="30" t="s">
        <v>86</v>
      </c>
      <c r="B69" s="63" t="s">
        <v>84</v>
      </c>
      <c r="C69" s="64" t="s">
        <v>80</v>
      </c>
      <c r="D69" s="64">
        <v>2</v>
      </c>
      <c r="E69" s="65">
        <f>F69/D69</f>
        <v>5246.5</v>
      </c>
      <c r="F69" s="64">
        <v>10493</v>
      </c>
    </row>
    <row r="70" spans="1:6" x14ac:dyDescent="0.3">
      <c r="A70" s="70" t="s">
        <v>87</v>
      </c>
      <c r="E70" s="71"/>
      <c r="F70" s="72">
        <f>SUM(F64:F69)</f>
        <v>134089</v>
      </c>
    </row>
    <row r="71" spans="1:6" x14ac:dyDescent="0.3">
      <c r="A71" s="73" t="s">
        <v>88</v>
      </c>
      <c r="B71" s="73"/>
      <c r="C71" s="73"/>
      <c r="D71" s="73"/>
      <c r="E71" s="73"/>
      <c r="F71" s="73"/>
    </row>
    <row r="72" spans="1:6" ht="30" customHeight="1" x14ac:dyDescent="0.3">
      <c r="A72" s="74" t="s">
        <v>89</v>
      </c>
      <c r="B72" s="74"/>
      <c r="C72" s="74"/>
      <c r="D72" s="74"/>
      <c r="E72" s="74"/>
      <c r="F72" s="74"/>
    </row>
    <row r="73" spans="1:6" ht="32.25" customHeight="1" x14ac:dyDescent="0.3">
      <c r="A73" s="74" t="s">
        <v>90</v>
      </c>
      <c r="B73" s="74"/>
      <c r="C73" s="74"/>
      <c r="D73" s="74"/>
      <c r="E73" s="74"/>
      <c r="F73" s="74"/>
    </row>
    <row r="74" spans="1:6" x14ac:dyDescent="0.3">
      <c r="A74" s="75" t="s">
        <v>91</v>
      </c>
      <c r="B74" s="75"/>
      <c r="C74" s="75"/>
      <c r="D74" s="75"/>
      <c r="E74" s="75"/>
      <c r="F74" s="75"/>
    </row>
    <row r="75" spans="1:6" x14ac:dyDescent="0.3">
      <c r="A75" s="76" t="s">
        <v>92</v>
      </c>
      <c r="B75" s="76"/>
      <c r="C75" s="76"/>
      <c r="D75" s="76"/>
      <c r="E75" s="76"/>
      <c r="F75" s="76"/>
    </row>
    <row r="76" spans="1:6" ht="30.75" customHeight="1" x14ac:dyDescent="0.3">
      <c r="A76" s="75" t="s">
        <v>93</v>
      </c>
      <c r="B76" s="75"/>
      <c r="C76" s="75"/>
      <c r="D76" s="75"/>
      <c r="E76" s="75"/>
      <c r="F76" s="75"/>
    </row>
    <row r="77" spans="1:6" x14ac:dyDescent="0.3">
      <c r="A77" s="75" t="s">
        <v>94</v>
      </c>
      <c r="B77" s="75"/>
      <c r="C77" s="75"/>
      <c r="D77" s="75"/>
      <c r="E77" s="75"/>
      <c r="F77" s="75"/>
    </row>
    <row r="78" spans="1:6" x14ac:dyDescent="0.3">
      <c r="A78" s="77" t="s">
        <v>95</v>
      </c>
      <c r="B78" s="77"/>
      <c r="C78" s="77"/>
      <c r="D78" s="77"/>
      <c r="E78" s="77"/>
      <c r="F78" s="77"/>
    </row>
    <row r="79" spans="1:6" ht="31.5" customHeight="1" x14ac:dyDescent="0.3">
      <c r="A79" s="74" t="s">
        <v>96</v>
      </c>
      <c r="B79" s="74"/>
      <c r="C79" s="74"/>
      <c r="D79" s="74"/>
      <c r="E79" s="74"/>
      <c r="F79" s="74"/>
    </row>
    <row r="80" spans="1:6" x14ac:dyDescent="0.3">
      <c r="A80" s="74" t="s">
        <v>97</v>
      </c>
      <c r="B80" s="74"/>
      <c r="C80" s="74"/>
      <c r="D80" s="74"/>
      <c r="E80" s="74"/>
      <c r="F80" s="74"/>
    </row>
    <row r="81" spans="1:6" x14ac:dyDescent="0.3">
      <c r="A81" s="77" t="s">
        <v>98</v>
      </c>
      <c r="B81" s="77"/>
      <c r="C81" s="77"/>
      <c r="D81" s="77"/>
      <c r="E81" s="77"/>
      <c r="F81" s="77"/>
    </row>
    <row r="82" spans="1:6" ht="28.5" customHeight="1" x14ac:dyDescent="0.3">
      <c r="A82" s="74" t="s">
        <v>99</v>
      </c>
      <c r="B82" s="74"/>
      <c r="C82" s="74"/>
      <c r="D82" s="74"/>
      <c r="E82" s="74"/>
      <c r="F82" s="74"/>
    </row>
    <row r="83" spans="1:6" x14ac:dyDescent="0.3">
      <c r="A83" s="74" t="s">
        <v>100</v>
      </c>
      <c r="B83" s="74"/>
      <c r="C83" s="74"/>
      <c r="D83" s="74"/>
      <c r="E83" s="74"/>
      <c r="F83" s="74"/>
    </row>
    <row r="84" spans="1:6" x14ac:dyDescent="0.3">
      <c r="A84" s="74" t="s">
        <v>101</v>
      </c>
      <c r="B84" s="74"/>
      <c r="C84" s="74"/>
      <c r="D84" s="74"/>
      <c r="E84" s="74"/>
      <c r="F84" s="74"/>
    </row>
    <row r="86" spans="1:6" x14ac:dyDescent="0.3">
      <c r="A86" s="78"/>
      <c r="B86" s="78" t="s">
        <v>102</v>
      </c>
      <c r="C86" s="78"/>
      <c r="D86" s="78"/>
      <c r="E86" s="79"/>
      <c r="F86" s="79"/>
    </row>
    <row r="87" spans="1:6" x14ac:dyDescent="0.3">
      <c r="A87" s="79" t="s">
        <v>103</v>
      </c>
      <c r="B87" s="79"/>
      <c r="C87" s="79"/>
      <c r="D87" s="79"/>
      <c r="E87" s="79"/>
      <c r="F87" s="79"/>
    </row>
    <row r="88" spans="1:6" x14ac:dyDescent="0.3">
      <c r="A88" s="79" t="s">
        <v>104</v>
      </c>
      <c r="B88" s="79"/>
      <c r="C88" s="79"/>
      <c r="D88" s="79"/>
      <c r="E88" s="8"/>
      <c r="F88" s="8"/>
    </row>
    <row r="89" spans="1:6" x14ac:dyDescent="0.3">
      <c r="A89" s="79" t="s">
        <v>105</v>
      </c>
      <c r="B89" s="79"/>
      <c r="C89" s="79"/>
      <c r="D89" s="79"/>
      <c r="E89" s="8"/>
      <c r="F89" s="8"/>
    </row>
  </sheetData>
  <mergeCells count="82">
    <mergeCell ref="A81:F81"/>
    <mergeCell ref="A82:F82"/>
    <mergeCell ref="A83:F83"/>
    <mergeCell ref="A84:F84"/>
    <mergeCell ref="A75:F75"/>
    <mergeCell ref="A76:F76"/>
    <mergeCell ref="A77:F77"/>
    <mergeCell ref="A78:F78"/>
    <mergeCell ref="A79:F79"/>
    <mergeCell ref="A80:F80"/>
    <mergeCell ref="A61:D61"/>
    <mergeCell ref="A62:F62"/>
    <mergeCell ref="A71:F71"/>
    <mergeCell ref="A72:F72"/>
    <mergeCell ref="A73:F73"/>
    <mergeCell ref="A74:F74"/>
    <mergeCell ref="A55:D55"/>
    <mergeCell ref="A56:D56"/>
    <mergeCell ref="C57:D57"/>
    <mergeCell ref="E57:E60"/>
    <mergeCell ref="F57:F60"/>
    <mergeCell ref="A58:D58"/>
    <mergeCell ref="A59:D59"/>
    <mergeCell ref="A60:D60"/>
    <mergeCell ref="A49:D49"/>
    <mergeCell ref="A50:D50"/>
    <mergeCell ref="A51:D51"/>
    <mergeCell ref="A52:D52"/>
    <mergeCell ref="A53:D53"/>
    <mergeCell ref="A54:D54"/>
    <mergeCell ref="A43:D43"/>
    <mergeCell ref="A44:D44"/>
    <mergeCell ref="A45:D45"/>
    <mergeCell ref="A46:D46"/>
    <mergeCell ref="A47:D47"/>
    <mergeCell ref="A48:D48"/>
    <mergeCell ref="A37:D37"/>
    <mergeCell ref="A38:D38"/>
    <mergeCell ref="A39:D39"/>
    <mergeCell ref="A40:D40"/>
    <mergeCell ref="A41:D41"/>
    <mergeCell ref="A42:D42"/>
    <mergeCell ref="A31:D31"/>
    <mergeCell ref="A32:D32"/>
    <mergeCell ref="A33:D33"/>
    <mergeCell ref="A34:D34"/>
    <mergeCell ref="A35:D35"/>
    <mergeCell ref="A36:D36"/>
    <mergeCell ref="A25:D25"/>
    <mergeCell ref="A26:D26"/>
    <mergeCell ref="A27:D27"/>
    <mergeCell ref="A28:D28"/>
    <mergeCell ref="A29:D29"/>
    <mergeCell ref="A30:D30"/>
    <mergeCell ref="A19:D19"/>
    <mergeCell ref="A20:D20"/>
    <mergeCell ref="A21:D21"/>
    <mergeCell ref="A22:D22"/>
    <mergeCell ref="A23:D23"/>
    <mergeCell ref="A24:D24"/>
    <mergeCell ref="A11:F11"/>
    <mergeCell ref="C12:D12"/>
    <mergeCell ref="C13:D13"/>
    <mergeCell ref="C14:D14"/>
    <mergeCell ref="E14:E56"/>
    <mergeCell ref="F14:F56"/>
    <mergeCell ref="A15:D15"/>
    <mergeCell ref="A16:D16"/>
    <mergeCell ref="A17:D17"/>
    <mergeCell ref="A18:D18"/>
    <mergeCell ref="A7:A10"/>
    <mergeCell ref="B7:B10"/>
    <mergeCell ref="C7:D7"/>
    <mergeCell ref="C8:D8"/>
    <mergeCell ref="C9:D9"/>
    <mergeCell ref="C10:D10"/>
    <mergeCell ref="A1:I1"/>
    <mergeCell ref="A2:I2"/>
    <mergeCell ref="A3:F3"/>
    <mergeCell ref="C4:D4"/>
    <mergeCell ref="A5:F5"/>
    <mergeCell ref="C6:D6"/>
  </mergeCells>
  <hyperlinks>
    <hyperlink ref="A30" r:id="rId1" display="https://kv.burmistr.ru/economy/works/view/86351"/>
    <hyperlink ref="A31" r:id="rId2" display="https://kv.burmistr.ru/economy/works/view/86352"/>
    <hyperlink ref="A32"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2026-02-25T12:28:21Z</dcterms:created>
  <dcterms:modified xsi:type="dcterms:W3CDTF">2026-02-25T13:14:21Z</dcterms:modified>
</cp:coreProperties>
</file>