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48" windowWidth="22980" windowHeight="8760"/>
  </bookViews>
  <sheets>
    <sheet name="Годовой акт за 2025 г." sheetId="1" r:id="rId1"/>
  </sheets>
  <externalReferences>
    <externalReference r:id="rId2"/>
  </externalReferences>
  <calcPr calcId="144525"/>
</workbook>
</file>

<file path=xl/calcChain.xml><?xml version="1.0" encoding="utf-8"?>
<calcChain xmlns="http://schemas.openxmlformats.org/spreadsheetml/2006/main">
  <c r="F74" i="1" l="1"/>
  <c r="E72" i="1"/>
  <c r="E69" i="1"/>
  <c r="F62" i="1"/>
  <c r="F23" i="1"/>
  <c r="F22" i="1"/>
  <c r="F20" i="1"/>
  <c r="F18" i="1"/>
  <c r="E18" i="1"/>
  <c r="F17" i="1"/>
  <c r="E17" i="1"/>
  <c r="F16" i="1"/>
  <c r="E16" i="1"/>
  <c r="E15" i="1"/>
  <c r="F15" i="1" s="1"/>
  <c r="E14" i="1"/>
  <c r="F14" i="1" s="1"/>
  <c r="E13" i="1"/>
  <c r="E12" i="1"/>
  <c r="E11" i="1"/>
  <c r="F11" i="1" s="1"/>
  <c r="E10" i="1"/>
  <c r="F10" i="1" s="1"/>
  <c r="E9" i="1"/>
  <c r="F9" i="1" s="1"/>
  <c r="E8" i="1"/>
  <c r="F8" i="1" s="1"/>
  <c r="F7" i="1"/>
  <c r="F6" i="1"/>
  <c r="E6" i="1"/>
  <c r="F5" i="1"/>
  <c r="F65" i="1" l="1"/>
  <c r="K70" i="1" s="1"/>
</calcChain>
</file>

<file path=xl/sharedStrings.xml><?xml version="1.0" encoding="utf-8"?>
<sst xmlns="http://schemas.openxmlformats.org/spreadsheetml/2006/main" count="137" uniqueCount="115">
  <si>
    <t>ГОДОВОЙ АКТ  за 2025 год</t>
  </si>
  <si>
    <t>приёмки оказанных услуг и  выполненныхх работ по содержанию и текущему ремонту общего имущества в многоквартирном доме № 19 по ул. Советская, г. Сортавала, РК                                                               за период с 01.01.2025 года по 31.12.2025 года.</t>
  </si>
  <si>
    <t>Наименование вида работы (услуги)</t>
  </si>
  <si>
    <t>Периодичность  количественный показатель выполненной работы (оказанной услуги)</t>
  </si>
  <si>
    <t>Единица измерения работы (услуги)</t>
  </si>
  <si>
    <t>Стоимость / сметная стоимость выполненной работы (оказанной услуги) за единицу</t>
  </si>
  <si>
    <t>Цена выполненной работы (оказанной услуги), в рублях</t>
  </si>
  <si>
    <t>СОДЕРЖАНИЕ ОБЩЕГО ИМУЩЕСТВА (обслуживаемая площадь - 1539,4кв.м.)</t>
  </si>
  <si>
    <t>увеличение площади на 1,3 кв.м. с июня 2019</t>
  </si>
  <si>
    <t xml:space="preserve">Уборка лестничных клеток            </t>
  </si>
  <si>
    <t xml:space="preserve">ежедневно    </t>
  </si>
  <si>
    <r>
      <t>руб./ м</t>
    </r>
    <r>
      <rPr>
        <vertAlign val="superscript"/>
        <sz val="11"/>
        <color theme="1"/>
        <rFont val="Calibri"/>
        <family val="2"/>
        <charset val="204"/>
        <scheme val="minor"/>
      </rPr>
      <t>2</t>
    </r>
  </si>
  <si>
    <t>с 01.01.2025 г. по 30.06.2025 г. -      4,91 руб./кв.м.;         с 01.07.2025 по 31.12.2025 г. -      5,40 руб./кв.м.</t>
  </si>
  <si>
    <t>перерасчет с 01.12.2025 г. по 31.12.2025 г.</t>
  </si>
  <si>
    <t xml:space="preserve">Содержание придомовой территории 1 класса - 150 кв.м., газон - 50 кв.м. </t>
  </si>
  <si>
    <t>6 раз в неделю</t>
  </si>
  <si>
    <t>с 01.01.2025 г. по 30.06.2025 г. -      2,63 руб./кв.м.;         с 01.07.2025 по 31.12.2025 г. -      2,89 руб./кв.м.</t>
  </si>
  <si>
    <t>перерасчет с 01.02.2025 г. - 28.02.2025 г.</t>
  </si>
  <si>
    <t>перерасчет с 01.03.2025 г. - 31.03.2025 г.</t>
  </si>
  <si>
    <t>перерасчет с 01.04.2025 г. - 30.04.2025 г.</t>
  </si>
  <si>
    <t>перерасчет с 01.05.2025 г. - 31.05.2025 г.</t>
  </si>
  <si>
    <t>перерасчет</t>
  </si>
  <si>
    <t>Скашивание травы на придомовой территории - 26.06.2025 г.,25.07.2025 г.,24.09.2025 г.</t>
  </si>
  <si>
    <t>Дератизация подвального помещения</t>
  </si>
  <si>
    <t>ежемесячно</t>
  </si>
  <si>
    <t>с 01.01.2025 г. по 30.06.2025 г. -      0,09 руб./кв.м.;         с 01.07.2025 по 31.12.2025 г. -      0,10 руб./кв.м.</t>
  </si>
  <si>
    <t>Промывка, опрессовка системы отопления</t>
  </si>
  <si>
    <t>1 раз перед началом отопительного сезона</t>
  </si>
  <si>
    <t>руб./ м2</t>
  </si>
  <si>
    <t>с 01.01.2025 г. по 30.06.2025 г. -      0,12 руб./кв.м.;         с 01.07.2025 по 31.12.2025 г. -      0,13 руб./кв.м.</t>
  </si>
  <si>
    <t>Ежемесячная абонентская плата  Ситилинк (хранение записей 7 суток) - 3 камеры.</t>
  </si>
  <si>
    <t>ежемесячно               (с 01.11.2024 г. по 31.12.2024 г.)</t>
  </si>
  <si>
    <t>с 01.01.2025 г. по 30.06.2025 г. -      0,65 руб./кв.м.;         с 01.07.2025 по 31.12.2025 г. -      0,72 руб./кв.м.</t>
  </si>
  <si>
    <t>опрессовка 2400</t>
  </si>
  <si>
    <t>Содержание внутридомовых  инженерных сетей водоснабжения, теплоснабжения, канализации, электроснабжения,  в т.ч. мелкий  до 2-х метров ремонт сетей - согласно минимального перечня, в т.ч.:</t>
  </si>
  <si>
    <t>ежедневно</t>
  </si>
  <si>
    <t>с 01.01.2025 г. по 30.06.2025 г. -     4,40 руб./кв.м.;         с 01.07.2025 по 31.12.2025 г. -     5,15 руб./кв.м.</t>
  </si>
  <si>
    <t>Плановое снятие показаний ОДПУ ХВС - 10.01.2025 г.,10.02.2025 г., 11.03.2025 г.,  11.04.2025 г.,08.05.2025 г.,11.06.2025 г.,11.07.2025 г.,09.08.2025 г.,10.09.2025 г.,10.10.2025 г.,10.11.2025 г., 10.12.2025 г.</t>
  </si>
  <si>
    <t>Плановая проверка работоспособности УУТЭ (узел учета тепловой энергии) - 10.01.2025 г.,10.02.2025 г.,11.03.2025 г., 19.03.2025 г., 26.03.2025 г., 11.04.2025 г., 18.04.2025 г., 25.04.2025 г., 08.05.2025 г.,03.10.2025, 10.10.2025, 17.10.2025 г., 05.11.2025, 13.11.2025 г., 20.11.2025 г.,27.11.2025 г., 05.12.2025 г., 11.12.2025 г., 15.12.2025 г., 19.12.2025 г.,26.12.2025 г.</t>
  </si>
  <si>
    <t xml:space="preserve"> Регулировка системы отопления в подвальном помещении кранами на стояках отопления на подаче - 14.01.2025 г.</t>
  </si>
  <si>
    <t>Осмотр радиатора в комнате кв. № 9 - 15.01.2025 г.</t>
  </si>
  <si>
    <t>Снятие показаний ОДПУ ТЭ
Снятие архивных данных УУТЭ за январь 2025г.-  17.01.2025 г.</t>
  </si>
  <si>
    <t>Снятие показаний ОДПУ ТЭ
Снятие архивных данных УУТЭ за февраль 2025г.- 17.02.2025 г.</t>
  </si>
  <si>
    <t>Снятие показаний ОДПУ ТЭ
Снятие архивных данных УУТЭ за март 2025г.- 19.03.2025 г.</t>
  </si>
  <si>
    <t>Снятие показаний ОДПУ ТЭ
Снятие архивных данных УУТЭ за апрель 2025г.-18.04.2025 г.</t>
  </si>
  <si>
    <t>Снятие показаний ОДПУ ТЭ
Снятие архивных данных УУТЭ за май 2025г.- 21.05.2025 г.</t>
  </si>
  <si>
    <t>Снятие показаний ОДПУ ТЭ
Снятие архивных данных УУТЭ за октябрь  2025г.-20.10.2025 г.</t>
  </si>
  <si>
    <t>Снятие показаний ОДПУ ТЭ
Снятие архивных данных УУТЭ за ноябрь  2025 г. - 20.11.2025 г.</t>
  </si>
  <si>
    <t>Снятие показаний ОДПУ ТЭ
Снятие архивных данных УУТЭ за декабрь  2025 г. - 19.12.2025 г.</t>
  </si>
  <si>
    <t>Снятие показаний ИПУ ЭЭ -  21.01.2025 г.,21.02.2025 г., 21.03.2025 г.,22.04.2025 г., 22.05.2025 г.,20.06.2025 г.,20.07.2025 г.,21.08.2025 г.,23.09.2025 г., 22.10.2025 г.,21.11.2025 г.,22.12.2025 г.</t>
  </si>
  <si>
    <t>Снятие показаний ОДПУ ЭЭ -  21.01.2025 г.,21.02.2025 г., 21.03.2025 г.,22.04.2025 г.,22.05.2025 г.,20.06.2025 г.,20.07.2025 г.,21.08.2025 г.,23.09.2025 г., 22.10.2025 г.,21.11.2025 г.,22.12.2025 г.</t>
  </si>
  <si>
    <t>Регулировка стояка системы теплоснабжения по кв. √3 в подвальном помещении - 22.01.2025 г.</t>
  </si>
  <si>
    <t>Профилактический осмотр общедомовых электрических сетей и этажных щитков , осмотр эл. сети в подвалах и на чердаках , осмотр ВРУ (осмотр общедомовых электрических сетей и этажных щитков с подтяжкой контактных соединений и проверкой надежности заземляющих контактов и соединений. Осмотр эл. сети в технических подвалах и на чердаках, в т.ч. распаянных и протяжных коробок и ящиков с удалением из них влаги и ржавчины. Осмотр ВРУ вводных и этажных шкафов с подтяжкой контактных соединений, проверка) - 1 раз в месяц -  21.01.2025 г., 21.02.2025 г., 21.03.2025 г.,22.04.2025 г.,22.05.2025 г.,20.06.2025 г.,20.07.2025 г.,21.08.2025 г.,23.09.2025 г., 22.10.2025 г.,21.11.2025 г.,22.12.2025 г.</t>
  </si>
  <si>
    <t>Плановый осмотр, выполняемых работ для надлежащего содержания оборудования систем технического обеспечения, входящих в состав общего имущества в многоквартирном  доме (выход на кровлю, входы в подвальные помещения, тех. Этажи, приямки, оконные проемы, входы в подъезды - в т.ч. и наличие запирающих устройств) - ежемесячно 28.01.2025 г.,28.02.2025 г.,27.03.2025 г.,25.04.2025 г.,26.05.2025 г.,25.06.2025 г.,21.07.2025 г.,25.08.2025 г.,25.09.2025 г.,24.10.2025 г.,25.11.2025 г.,25.12.2025 г.</t>
  </si>
  <si>
    <t>Осмотр состояния плотности притворов входных дверей, самозакрывающихся устройств (доводчики, пружины), ограничителей хода дверей (остановы) - 28.01.2025 г.,28.02.2025 г.,27.03.2025 г.,25.04.2025 г.,26.05.2025 г.,25.06.2025 г.,21.07.2025 г.,25.08.2025 г.,25.09.2025 г.,24.10.2025 г.,25.11.2025 г.,25.12.2025 г.</t>
  </si>
  <si>
    <t>Осмотр подвальных помещений, слуховых окон, приямков, наличие запирающих устройств -28.01.2025 г.,28.02.2025 г.,27.03.2025 г.,25.04.2025 г.,26.05.2025 г.,25.06.2025 г.,21.07.2025 г.,25.08.2025 г.,25.09.2025 г.,24.10.2025 г.,25.11.2025 г.,25.12.2025 г.</t>
  </si>
  <si>
    <t>Осмотр оконных и дверных заполнений помещений, относящихся к общему имуществу в многоквартирном доме -28.01.2025 г.,28.02.2025 г.,27.03.2025 г.,25.04.2025 г.,26.05.2025 г.,25.06.2025 г.,21.07.2025 г.,25.08.2025 г.,25.09.2025 г.,24.10.2025 г.,25.11.2025 г.,25.12.2025 г.</t>
  </si>
  <si>
    <t>Регулировка расхода теплоносителя в ИПТ по требованию ООО "Петербургтеплоэнерго" - 28.01.2025 г.</t>
  </si>
  <si>
    <t>Регулировка расхода теплоносителя в ИТП - 03.02.2025 г.</t>
  </si>
  <si>
    <t>Осмотр радиаторов и стояка системы теплоснабжжения в квартирах №№ 24,18,12,6,2 - в комнате кв. № 2 на стояке отопления вмонтирован шаровый кран, собственники кв. № 2 закрыли его самостоятельно для обогрева своего радиатора в комнате. Стояк отопления открыт, радиаторы в квартирах №№ 24,18,12,6 прогреваются равномерно - 27.02.2025 г.</t>
  </si>
  <si>
    <t>Размещение на информационных стендах в подъезде годового отчета за 2024 год по содержанию и ремонту общего имущества в МКД № 19 по ул. Советская. Информацию о состоянии лицевого счета за период с 01.01.2024 г. по 31.12.2024 г. - 05.05.2025 г.</t>
  </si>
  <si>
    <t>Закрытие системы теплоснабжения в доме в связи с окончанием отопительного периода 2024-2025 гг согласно Приказа № 120 от 16.05.2025 года Министерства строительства ЖКХ и энергетики РК - об окончании отопительного периода 2024-2025 гг. - 20.05.2025 г.</t>
  </si>
  <si>
    <t>Осмотр линий электрических сетей, арматуры и электрооборудования в квартире № 15 - 17.06.2025 г.</t>
  </si>
  <si>
    <t>Вызов слесаря-сантехника для консультации по внутриквартирной разводке системы водоотведения, теплоснабжения в кв. № 15 - 17.06.2025 г.</t>
  </si>
  <si>
    <t>Переподключение провода в распределительной коробке на лестничной площадке на кв. №16 - 01.07.2025 г.</t>
  </si>
  <si>
    <t>Переподключение кв. № 15 к электрической сети 380V, демонтаж старого и подключение нового кабеля в распределительной коробке в подъезде - 01.07.2025 г.</t>
  </si>
  <si>
    <t>Профилактическая прочистка и промывка трубопроводов системы канализации МКД, в т.ч. осмотр, прочистка и промывка, проверка на герметичность мест соединения, проверка частей канализации изготовленной из полимерных материалов на наличие сколов, трещин, надрезов, ремонта вышедших из строя небольших участков трубопроводов, осмотр бесперебойной работы канализационных выпусков, смотровых колодцев дворовой сети. Фиксация мест наружной коррозии для стальных трубопроводов, возможных прогибов трубопроводов, надежности крепления - 17.07.2025 г.</t>
  </si>
  <si>
    <t xml:space="preserve">Осмотр освещения в тамбуре и над входом в подъезд - 07.08.2025 г. </t>
  </si>
  <si>
    <t>Установка маячков на трещины на потолках в 2-х комнатах в кв. № 15 - 22.08.2025 г.</t>
  </si>
  <si>
    <t>Открытие системы теплоснабжения в доме по требованию диспетчера ООО "Петербургтеплоэнерго", в связи с началом отопительного сезона 2025-2026 гг. - 29.09.2025 г.</t>
  </si>
  <si>
    <t>Пломбировка общедомового прибора учета холодного водоснабжения в подвальном помещении совместно с представителями ООО "Карелводоканал" - 31.10.2025 г.</t>
  </si>
  <si>
    <t>Замена перегоревших лампочек в подвальном помещении и в ИТП - 24.11.2025 г.</t>
  </si>
  <si>
    <t>Обследование квартиры № 23 на предмет залития при производстве работ по капитальному ремонту кровли по программе ФКР - 11.12.2025 г.</t>
  </si>
  <si>
    <t>Осмотр электропроводки в квартире № 23 после залития квартиры при проведении работ по капитальному ремонту кровли ФКР - 11.12.2025 г.</t>
  </si>
  <si>
    <t>Обследование квартиры № 27 на предмет залития при производстве работ по капитальному ремонту кровли по программе ФКР - 16.12.2025 г.</t>
  </si>
  <si>
    <t>Аварийно-диспетчерская служба</t>
  </si>
  <si>
    <t>3,10 руб./ кв.м.</t>
  </si>
  <si>
    <t>Ремонт радиатора центрального отопления в подъезде на первом этаже: подмотка соединения - 08.02.2025 г.</t>
  </si>
  <si>
    <t>(АДС) Залитие квартиры № 3 из кв. № 10 - 27.12.2025 г.</t>
  </si>
  <si>
    <t>Итого по содержанию:</t>
  </si>
  <si>
    <t xml:space="preserve"> </t>
  </si>
  <si>
    <t>РЕМОНТ ОБЩЕГО ИМУЩЕСТВА</t>
  </si>
  <si>
    <t xml:space="preserve">Фактический объем выполненных работ </t>
  </si>
  <si>
    <t>Ремонт металлической входной двери в подъезд (центральный вход)</t>
  </si>
  <si>
    <t>апрель 2025 г.</t>
  </si>
  <si>
    <t>шт.</t>
  </si>
  <si>
    <t>Замена манометров и термометров в узле учета тепловой энергии</t>
  </si>
  <si>
    <t>август 2025 г.</t>
  </si>
  <si>
    <t>Поверка прибора учета тепловой энергии (снятие прибора учета, сдача их на поверку в специализированную организацию, монтаж прибора учета тепловой энергии, сдача прибора учета тепловой энергии ООО "Петербургтеплоэнерго".</t>
  </si>
  <si>
    <t>октябрь 2025 г.</t>
  </si>
  <si>
    <t>Замена общедомового прибора учета холодного водоснабжения (водомера диам. 32 мм) в подвальном помещении.</t>
  </si>
  <si>
    <t xml:space="preserve"> Очистка чердачного помещения от крупногабаритного мусора, складирование в контейнер, вывоз и утилизация.</t>
  </si>
  <si>
    <t>ноябрь 2025 г.</t>
  </si>
  <si>
    <t>т</t>
  </si>
  <si>
    <t>Установка контрольного маяка для мониторинга развития трещины на торцевой стене.</t>
  </si>
  <si>
    <t>декабрь 2025 г.</t>
  </si>
  <si>
    <t>Итого по ремонту:</t>
  </si>
  <si>
    <t xml:space="preserve">2. Всего за период с "01" января 2025 года по "31" декабря 2025 года выполнено работ (оказано услуг): </t>
  </si>
  <si>
    <t xml:space="preserve">по содержанию общего имущества и ремонту общего имущества на общую сумму 258261,02 рублей (двести пятьдесят восемь тысяч двести шестьдесят один рубль  02  копейки) </t>
  </si>
  <si>
    <t>по текущему ремонту общего имущества 80162 рублей (восемьдесят тысячи сто шестьдесят два рубля 00 копеек)</t>
  </si>
  <si>
    <t>3. Работы (услуги) выполнены (оказаны) полностью, в установленные сроки, с надлежащим качеством.</t>
  </si>
  <si>
    <t>4. Претензий по выполнению условий Договора Стороны друг к другу не имеют.</t>
  </si>
  <si>
    <t>Настоящий Акт составлен в 2-х экземплярах, имеющих одинаковую юридическую силу, по одному для каждой их Сторон.</t>
  </si>
  <si>
    <t>5. Состояние расчетов на 01.01.2026 года</t>
  </si>
  <si>
    <t>Дебиторская задолженность *</t>
  </si>
  <si>
    <t xml:space="preserve">по содержанию общего имущества и ремонту общего имущества на общую сумму 67804,79 рублей ( шестьдесят семь  тысяч восемьсот четыре  рубля  79  копеек) </t>
  </si>
  <si>
    <t>по управлению    5041,49 рублей  (пять тысяч сорок один рубль  49 копеек)</t>
  </si>
  <si>
    <t>Кредиторская задолженность*</t>
  </si>
  <si>
    <t>по текущему ремонту общего имущества  1063453,32  рублей (один миллион шестьдесят три тысячи четыреста пятьдесят три  рубля 49   копеек)</t>
  </si>
  <si>
    <t xml:space="preserve">ДЗ* - Задолженность собственников в пользу ООО УК "Эталон" </t>
  </si>
  <si>
    <t>КЗ* - Задолженность ООО УК "Эталон" в пользу собственников.</t>
  </si>
  <si>
    <t>Подписи Сторон:</t>
  </si>
  <si>
    <t>Исполнитель  -  Директор ООО УК "Эталон"  Цыганова Эльвира Викторовна____________________________</t>
  </si>
  <si>
    <t>Заказчик  - Председатель Совета дома № 19 по ул. Советская</t>
  </si>
  <si>
    <t xml:space="preserve">                                                                                      Ермолаева Анастасия Сергеевна_____________________________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</si>
</sst>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_р_._-;_-@_-"/>
  </numFmts>
  <fonts count="16" x14ac:knownFonts="1">
    <font>
      <sz val="11"/>
      <color theme="1"/>
      <name val="Calibri"/>
      <family val="2"/>
      <charset val="204"/>
      <scheme val="minor"/>
    </font>
    <font>
      <b/>
      <sz val="11"/>
      <color theme="1"/>
      <name val="Calibri"/>
      <family val="2"/>
      <charset val="204"/>
      <scheme val="minor"/>
    </font>
    <font>
      <sz val="9"/>
      <color theme="1"/>
      <name val="Calibri"/>
      <family val="2"/>
      <charset val="204"/>
      <scheme val="minor"/>
    </font>
    <font>
      <b/>
      <sz val="10"/>
      <name val="Arial"/>
      <family val="2"/>
      <charset val="204"/>
    </font>
    <font>
      <b/>
      <sz val="10"/>
      <color theme="1"/>
      <name val="Calibri"/>
      <family val="2"/>
      <charset val="204"/>
      <scheme val="minor"/>
    </font>
    <font>
      <vertAlign val="superscript"/>
      <sz val="11"/>
      <color theme="1"/>
      <name val="Calibri"/>
      <family val="2"/>
      <charset val="204"/>
      <scheme val="minor"/>
    </font>
    <font>
      <b/>
      <sz val="8"/>
      <color theme="1"/>
      <name val="Calibri"/>
      <family val="2"/>
      <charset val="204"/>
      <scheme val="minor"/>
    </font>
    <font>
      <sz val="8"/>
      <color theme="1"/>
      <name val="Calibri"/>
      <family val="2"/>
      <charset val="204"/>
      <scheme val="minor"/>
    </font>
    <font>
      <sz val="7.5"/>
      <color theme="1"/>
      <name val="Calibri"/>
      <family val="2"/>
      <charset val="204"/>
      <scheme val="minor"/>
    </font>
    <font>
      <i/>
      <sz val="9"/>
      <color theme="1"/>
      <name val="Calibri"/>
      <family val="2"/>
      <charset val="204"/>
      <scheme val="minor"/>
    </font>
    <font>
      <sz val="9"/>
      <color theme="1"/>
      <name val="Calibri"/>
      <family val="2"/>
      <charset val="204"/>
    </font>
    <font>
      <i/>
      <sz val="9"/>
      <name val="Calibri"/>
      <family val="2"/>
      <charset val="204"/>
      <scheme val="minor"/>
    </font>
    <font>
      <u/>
      <sz val="11"/>
      <color theme="10"/>
      <name val="Calibri"/>
      <family val="2"/>
      <charset val="204"/>
      <scheme val="minor"/>
    </font>
    <font>
      <sz val="10"/>
      <color theme="1"/>
      <name val="Calibri"/>
      <family val="2"/>
      <charset val="204"/>
      <scheme val="minor"/>
    </font>
    <font>
      <sz val="9"/>
      <color theme="1"/>
      <name val="Times New Roman"/>
      <family val="1"/>
      <charset val="204"/>
    </font>
    <font>
      <b/>
      <sz val="9"/>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2">
    <xf numFmtId="0" fontId="0" fillId="0" borderId="0"/>
    <xf numFmtId="0" fontId="12" fillId="0" borderId="0" applyNumberFormat="0" applyFill="0" applyBorder="0" applyAlignment="0" applyProtection="0"/>
  </cellStyleXfs>
  <cellXfs count="97">
    <xf numFmtId="0" fontId="0" fillId="0" borderId="0" xfId="0"/>
    <xf numFmtId="0" fontId="1" fillId="0" borderId="0" xfId="0" applyFont="1" applyFill="1" applyAlignment="1">
      <alignment horizontal="center"/>
    </xf>
    <xf numFmtId="0" fontId="1" fillId="0" borderId="0" xfId="0" applyFont="1" applyFill="1" applyAlignment="1">
      <alignment horizont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0" xfId="0" applyFill="1"/>
    <xf numFmtId="164" fontId="3" fillId="2" borderId="0" xfId="0" applyNumberFormat="1" applyFont="1" applyFill="1" applyBorder="1" applyAlignment="1">
      <alignment horizontal="center"/>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5"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2" fontId="6" fillId="0" borderId="5" xfId="0" applyNumberFormat="1" applyFont="1" applyFill="1" applyBorder="1" applyAlignment="1">
      <alignment horizontal="center" vertical="center" wrapText="1"/>
    </xf>
    <xf numFmtId="2" fontId="0" fillId="0" borderId="5"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0" fillId="0" borderId="6"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2" fontId="0" fillId="0" borderId="1" xfId="0" applyNumberFormat="1" applyFill="1" applyBorder="1" applyAlignment="1">
      <alignment horizontal="center" vertical="center"/>
    </xf>
    <xf numFmtId="0" fontId="2"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1" xfId="0" applyFont="1" applyFill="1" applyBorder="1" applyAlignment="1">
      <alignment horizontal="center" vertical="center"/>
    </xf>
    <xf numFmtId="0" fontId="2" fillId="0" borderId="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0" xfId="0" applyFont="1" applyFill="1" applyBorder="1" applyAlignment="1">
      <alignment horizontal="center" vertical="center" wrapText="1"/>
    </xf>
    <xf numFmtId="2" fontId="0"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2" fontId="0" fillId="0" borderId="1"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9" fillId="0" borderId="2" xfId="0" applyFont="1" applyFill="1" applyBorder="1" applyAlignment="1">
      <alignment horizontal="left" wrapText="1"/>
    </xf>
    <xf numFmtId="0" fontId="9" fillId="0" borderId="4" xfId="0" applyFont="1" applyFill="1" applyBorder="1" applyAlignment="1">
      <alignment horizontal="left" wrapText="1"/>
    </xf>
    <xf numFmtId="0" fontId="9" fillId="0" borderId="3" xfId="0" applyFont="1" applyFill="1" applyBorder="1" applyAlignment="1">
      <alignment horizontal="left" wrapText="1"/>
    </xf>
    <xf numFmtId="0" fontId="2" fillId="0" borderId="1" xfId="0" applyFont="1" applyFill="1" applyBorder="1" applyAlignment="1">
      <alignment vertical="center" wrapText="1"/>
    </xf>
    <xf numFmtId="0" fontId="0" fillId="0" borderId="1" xfId="0" applyFont="1" applyFill="1" applyBorder="1" applyAlignment="1">
      <alignment horizontal="center" vertical="center"/>
    </xf>
    <xf numFmtId="2" fontId="0" fillId="0" borderId="1" xfId="0" applyNumberFormat="1" applyFont="1" applyFill="1" applyBorder="1" applyAlignment="1">
      <alignment horizontal="center" vertical="center"/>
    </xf>
    <xf numFmtId="0" fontId="10" fillId="0" borderId="5" xfId="0" applyFont="1" applyFill="1" applyBorder="1" applyAlignment="1">
      <alignment vertical="center" wrapText="1"/>
    </xf>
    <xf numFmtId="0" fontId="10" fillId="0" borderId="5" xfId="0" applyFont="1" applyFill="1" applyBorder="1" applyAlignment="1">
      <alignment horizontal="center" vertical="center" wrapText="1"/>
    </xf>
    <xf numFmtId="0" fontId="2" fillId="0" borderId="1" xfId="0" applyFont="1" applyFill="1" applyBorder="1" applyAlignment="1">
      <alignment wrapText="1"/>
    </xf>
    <xf numFmtId="0" fontId="0" fillId="3" borderId="0" xfId="0" applyFill="1" applyAlignment="1">
      <alignment horizontal="center"/>
    </xf>
    <xf numFmtId="2" fontId="6" fillId="0" borderId="5" xfId="0" applyNumberFormat="1" applyFont="1" applyFill="1" applyBorder="1" applyAlignment="1">
      <alignment horizontal="center" vertical="center" wrapText="1"/>
    </xf>
    <xf numFmtId="2" fontId="0" fillId="0" borderId="1" xfId="0" applyNumberFormat="1" applyFont="1" applyFill="1" applyBorder="1" applyAlignment="1">
      <alignment horizontal="center" vertical="center"/>
    </xf>
    <xf numFmtId="0" fontId="0" fillId="0" borderId="0" xfId="0" applyAlignment="1">
      <alignment horizontal="center"/>
    </xf>
    <xf numFmtId="0" fontId="9" fillId="0" borderId="1" xfId="0" applyFont="1" applyFill="1" applyBorder="1" applyAlignment="1">
      <alignment horizontal="left" wrapText="1"/>
    </xf>
    <xf numFmtId="2" fontId="6" fillId="0" borderId="13"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2" fontId="9" fillId="0" borderId="2" xfId="0" applyNumberFormat="1" applyFont="1" applyFill="1" applyBorder="1" applyAlignment="1">
      <alignment horizontal="left" vertical="center" wrapText="1"/>
    </xf>
    <xf numFmtId="2" fontId="9" fillId="0" borderId="4" xfId="0" applyNumberFormat="1" applyFont="1" applyFill="1" applyBorder="1" applyAlignment="1">
      <alignment horizontal="left" vertical="center" wrapText="1"/>
    </xf>
    <xf numFmtId="2"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3" xfId="0" applyFont="1" applyFill="1" applyBorder="1" applyAlignment="1">
      <alignment horizontal="left" vertical="center" wrapText="1"/>
    </xf>
    <xf numFmtId="0" fontId="11" fillId="0" borderId="2" xfId="0" applyFont="1" applyFill="1" applyBorder="1" applyAlignment="1">
      <alignment horizontal="left" wrapText="1"/>
    </xf>
    <xf numFmtId="0" fontId="11" fillId="0" borderId="4" xfId="0" applyFont="1" applyFill="1" applyBorder="1" applyAlignment="1">
      <alignment horizontal="left" wrapText="1"/>
    </xf>
    <xf numFmtId="0" fontId="11" fillId="0" borderId="3" xfId="0" applyFont="1" applyFill="1" applyBorder="1" applyAlignment="1">
      <alignment horizontal="left" wrapText="1"/>
    </xf>
    <xf numFmtId="2" fontId="11" fillId="0" borderId="2" xfId="0" applyNumberFormat="1" applyFont="1" applyFill="1" applyBorder="1" applyAlignment="1">
      <alignment horizontal="left" wrapText="1"/>
    </xf>
    <xf numFmtId="2" fontId="11" fillId="0" borderId="4" xfId="0" applyNumberFormat="1" applyFont="1" applyFill="1" applyBorder="1" applyAlignment="1">
      <alignment horizontal="left" wrapText="1"/>
    </xf>
    <xf numFmtId="2" fontId="11" fillId="0" borderId="3" xfId="0" applyNumberFormat="1" applyFont="1" applyFill="1" applyBorder="1" applyAlignment="1">
      <alignment horizontal="left" wrapText="1"/>
    </xf>
    <xf numFmtId="0" fontId="11" fillId="0" borderId="1" xfId="1" applyFont="1" applyFill="1" applyBorder="1" applyAlignment="1">
      <alignment horizontal="left" wrapText="1"/>
    </xf>
    <xf numFmtId="0" fontId="11" fillId="0" borderId="2" xfId="0" applyFont="1" applyFill="1" applyBorder="1" applyAlignment="1">
      <alignment horizontal="center" wrapText="1"/>
    </xf>
    <xf numFmtId="0" fontId="11" fillId="0" borderId="4" xfId="0" applyFont="1" applyFill="1" applyBorder="1" applyAlignment="1">
      <alignment horizontal="center" wrapText="1"/>
    </xf>
    <xf numFmtId="0" fontId="11" fillId="0" borderId="3" xfId="0" applyFont="1" applyFill="1" applyBorder="1" applyAlignment="1">
      <alignment horizontal="center" wrapText="1"/>
    </xf>
    <xf numFmtId="0" fontId="0" fillId="0" borderId="1" xfId="0" applyFont="1" applyFill="1" applyBorder="1" applyAlignment="1">
      <alignment vertical="center" wrapText="1"/>
    </xf>
    <xf numFmtId="2" fontId="0" fillId="0" borderId="5" xfId="0" applyNumberFormat="1" applyFont="1" applyFill="1" applyBorder="1" applyAlignment="1">
      <alignment horizontal="center" vertical="center"/>
    </xf>
    <xf numFmtId="2" fontId="0" fillId="0" borderId="13" xfId="0" applyNumberFormat="1" applyFont="1" applyFill="1" applyBorder="1" applyAlignment="1">
      <alignment horizontal="center" vertical="center"/>
    </xf>
    <xf numFmtId="2" fontId="6" fillId="0" borderId="6" xfId="0" applyNumberFormat="1" applyFont="1" applyFill="1" applyBorder="1" applyAlignment="1">
      <alignment horizontal="center" vertical="center" wrapText="1"/>
    </xf>
    <xf numFmtId="2" fontId="0" fillId="0" borderId="6" xfId="0" applyNumberFormat="1" applyFont="1" applyFill="1" applyBorder="1" applyAlignment="1">
      <alignment horizontal="center" vertical="center"/>
    </xf>
    <xf numFmtId="0" fontId="1" fillId="0" borderId="4" xfId="0" applyFont="1" applyFill="1" applyBorder="1" applyAlignment="1">
      <alignment horizontal="left" wrapText="1"/>
    </xf>
    <xf numFmtId="0" fontId="1" fillId="0" borderId="3" xfId="0" applyFont="1" applyFill="1" applyBorder="1" applyAlignment="1">
      <alignment horizontal="left" wrapText="1"/>
    </xf>
    <xf numFmtId="2" fontId="1" fillId="0" borderId="1" xfId="0" applyNumberFormat="1" applyFont="1" applyFill="1" applyBorder="1" applyAlignment="1">
      <alignment horizontal="center" vertical="center"/>
    </xf>
    <xf numFmtId="2" fontId="0" fillId="0" borderId="0" xfId="0" applyNumberFormat="1"/>
    <xf numFmtId="0" fontId="1" fillId="0" borderId="4" xfId="0" applyFont="1" applyFill="1" applyBorder="1" applyAlignment="1">
      <alignment horizont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2" fontId="13" fillId="0" borderId="1" xfId="0" applyNumberFormat="1" applyFont="1" applyFill="1" applyBorder="1" applyAlignment="1">
      <alignment horizontal="center" vertical="center" wrapText="1"/>
    </xf>
    <xf numFmtId="0" fontId="4" fillId="0" borderId="1" xfId="0" applyFont="1" applyFill="1" applyBorder="1" applyAlignment="1">
      <alignment horizontal="left" wrapText="1"/>
    </xf>
    <xf numFmtId="0" fontId="4" fillId="0" borderId="1" xfId="0" applyFont="1" applyFill="1" applyBorder="1" applyAlignment="1">
      <alignment horizontal="center" wrapText="1"/>
    </xf>
    <xf numFmtId="2" fontId="4" fillId="0" borderId="1" xfId="0" applyNumberFormat="1" applyFont="1" applyFill="1" applyBorder="1" applyAlignment="1">
      <alignment horizontal="center" wrapText="1"/>
    </xf>
    <xf numFmtId="0" fontId="2" fillId="0" borderId="14" xfId="0" applyFont="1" applyFill="1" applyBorder="1" applyAlignment="1">
      <alignment horizontal="left" wrapText="1"/>
    </xf>
    <xf numFmtId="0" fontId="2" fillId="0" borderId="0" xfId="0" applyFont="1" applyFill="1" applyBorder="1" applyAlignment="1">
      <alignment horizontal="left" wrapText="1"/>
    </xf>
    <xf numFmtId="0" fontId="2" fillId="0" borderId="0" xfId="0" applyFont="1" applyFill="1" applyAlignment="1">
      <alignment horizontal="left" wrapText="1"/>
    </xf>
    <xf numFmtId="0" fontId="2" fillId="0" borderId="0" xfId="0" applyFont="1" applyFill="1" applyAlignment="1">
      <alignment horizontal="left"/>
    </xf>
    <xf numFmtId="0" fontId="15" fillId="0" borderId="0" xfId="0" applyFont="1" applyFill="1" applyBorder="1" applyAlignment="1">
      <alignment horizontal="left" wrapText="1"/>
    </xf>
    <xf numFmtId="0" fontId="0" fillId="0" borderId="0" xfId="0" applyFont="1" applyFill="1"/>
    <xf numFmtId="0" fontId="13" fillId="0" borderId="0" xfId="0" applyFont="1" applyFill="1" applyAlignment="1">
      <alignment horizontal="left"/>
    </xf>
    <xf numFmtId="0" fontId="1" fillId="0" borderId="0" xfId="0" applyFont="1" applyFill="1" applyBorder="1" applyAlignment="1">
      <alignment horizontal="left" wrapText="1"/>
    </xf>
    <xf numFmtId="0" fontId="1" fillId="0" borderId="0" xfId="0" applyFont="1" applyFill="1" applyBorder="1" applyAlignment="1">
      <alignment horizontal="center" wrapText="1"/>
    </xf>
    <xf numFmtId="2" fontId="1" fillId="0" borderId="0" xfId="0" applyNumberFormat="1" applyFont="1" applyFill="1" applyBorder="1" applyAlignment="1">
      <alignment horizontal="center" wrapText="1"/>
    </xf>
    <xf numFmtId="0" fontId="13" fillId="0" borderId="0" xfId="0" applyFont="1" applyFill="1" applyAlignment="1">
      <alignment horizontal="left"/>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0;&#1050;&#1058;&#1067;%20&#1047;&#1040;%20&#1052;&#1045;&#1057;&#1071;&#1062;%20&#1057;&#1086;&#1074;&#1077;&#1090;&#1089;&#1082;&#1072;&#1103;%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нварь 2016"/>
      <sheetName val="Февраль 2016 г."/>
      <sheetName val="март 2016 г."/>
      <sheetName val="апрель 2016 г."/>
      <sheetName val="май 2016 г."/>
      <sheetName val="июнь 2016 г."/>
      <sheetName val="июль 2016 г."/>
      <sheetName val="август2016г."/>
      <sheetName val="сентябрь 2016"/>
      <sheetName val="октябрь 2016 г."/>
      <sheetName val="ноябрь 2016 г."/>
      <sheetName val="декабрь 2016г."/>
      <sheetName val="за 2016 г."/>
      <sheetName val="январь 2017 г."/>
      <sheetName val="февраль 2017 г."/>
      <sheetName val="март 2017 г."/>
      <sheetName val="апрель 2017 г."/>
      <sheetName val="май 2017 г."/>
      <sheetName val="июнь 2017г."/>
      <sheetName val="июль 2017 г."/>
      <sheetName val="август 2017 г."/>
      <sheetName val="сентябрь 2017г."/>
      <sheetName val="октябрь 2017 г."/>
      <sheetName val="ноябрь 2017 г."/>
      <sheetName val="декабрь 2017 г."/>
      <sheetName val="Годовой акт за 2017 г."/>
      <sheetName val="сравнение"/>
      <sheetName val="январь 2018 г."/>
      <sheetName val="февраль 2018 г."/>
      <sheetName val="март 2018 г."/>
      <sheetName val="апрель 2018 г."/>
      <sheetName val="май 2018 "/>
      <sheetName val="июнь 2018 г."/>
      <sheetName val="июль 2018 г."/>
      <sheetName val="август 2018 г."/>
      <sheetName val="сентябрь 2018 г."/>
      <sheetName val="октябрь 2018 г."/>
      <sheetName val="ноябрь 2018 г."/>
      <sheetName val="декабрь 2018 г."/>
      <sheetName val="годовой акт 2018 г."/>
      <sheetName val="СРАВНЕНИЕ 2018"/>
      <sheetName val="январь 2019 г."/>
      <sheetName val="февраль 2019 г."/>
      <sheetName val="март 2019"/>
      <sheetName val="апрель 2019 г."/>
      <sheetName val="май 2019 г."/>
      <sheetName val="июнь 2019 г."/>
      <sheetName val="июль 2019 г."/>
      <sheetName val="август 2019 г."/>
      <sheetName val="сентябрь 2019 г."/>
      <sheetName val="октябрь 2019 г."/>
      <sheetName val="ноябрь 2019 г."/>
      <sheetName val="декабрь2019 г."/>
      <sheetName val="Годовой акт 2019 г."/>
      <sheetName val="январь 2020 г."/>
      <sheetName val="февраль 2020 г."/>
      <sheetName val="март 2020 г."/>
      <sheetName val="апрель 2020 г."/>
      <sheetName val="май 2020 г."/>
      <sheetName val="июнь 2020 г."/>
      <sheetName val="июль 2020 г."/>
      <sheetName val="август 2020 г."/>
      <sheetName val="сентябрь 2020 г."/>
      <sheetName val="октябрь 2020 г."/>
      <sheetName val="ноябрь 2020 г."/>
      <sheetName val="декабрь 2020 г."/>
      <sheetName val="2018-2020 ремонты"/>
      <sheetName val="годовой акт 2020 г."/>
      <sheetName val="январь 2021 года "/>
      <sheetName val="февраль 2021 г."/>
      <sheetName val="март 2021 г. "/>
      <sheetName val="апрель 2021 г."/>
      <sheetName val="май 2021 г."/>
      <sheetName val="июнь 2021 г."/>
      <sheetName val="июль 2021 г."/>
      <sheetName val="август 2021 г."/>
      <sheetName val="сентябрь 2021 г."/>
      <sheetName val="октябрь 2021 г."/>
      <sheetName val="ноябрь 2021г."/>
      <sheetName val="декабрь 2021 г."/>
      <sheetName val="Годовой акт за 2021 г."/>
      <sheetName val="январь 2022 г."/>
      <sheetName val="февраль 2022 г."/>
      <sheetName val="март 2022 г."/>
      <sheetName val="апрель 2022 г."/>
      <sheetName val="май 2022 г."/>
      <sheetName val="июнь 2022"/>
      <sheetName val="июль 2022"/>
      <sheetName val="август 2022 г."/>
      <sheetName val="сентябрь 2022 г."/>
      <sheetName val="октябрь 2022 г."/>
      <sheetName val="ноябрь 2022 г."/>
      <sheetName val="декабрь 2022 г."/>
      <sheetName val="Годовой акт за 2022 г."/>
      <sheetName val="январь 2023 г."/>
      <sheetName val="февраль 2023 г."/>
      <sheetName val="март 2023 г."/>
      <sheetName val="апрель 2023 г."/>
      <sheetName val="май 2023 г."/>
      <sheetName val="июнь 2023 г."/>
      <sheetName val="июль 2023 г."/>
      <sheetName val="август 2023 г."/>
      <sheetName val="сентябрь 2023 г."/>
      <sheetName val="октябрь 2023 г."/>
      <sheetName val="ноябрь 2023 г."/>
      <sheetName val="декабрь 2023 г."/>
      <sheetName val="Годовой акт за 2023 г."/>
      <sheetName val="январь 2024 г."/>
      <sheetName val="февраль 2024 г."/>
      <sheetName val="март 2024 г."/>
      <sheetName val="апрель 2024 г."/>
      <sheetName val="май 2024 г."/>
      <sheetName val="июнь 2024 г."/>
      <sheetName val="июль 2024 г."/>
      <sheetName val="август 2024 г."/>
      <sheetName val="сентябрь 2024 г."/>
      <sheetName val="октября 2024 г."/>
      <sheetName val="ноябрь 2024 г."/>
      <sheetName val="декабрь 2024 г."/>
      <sheetName val="Годовой акт за 2024 год"/>
      <sheetName val="январь 2025 г."/>
      <sheetName val="февраль 2025 г."/>
      <sheetName val="март 2025 г."/>
      <sheetName val="апрель 2025 г."/>
      <sheetName val="май 2025 г."/>
      <sheetName val="июнь 2025 г."/>
      <sheetName val="июль 2025 г."/>
      <sheetName val="август 2025 г."/>
      <sheetName val="сентябрь 2025 г. "/>
      <sheetName val="октябрь 2025 г."/>
      <sheetName val="ноябрь 2025 г."/>
      <sheetName val="декабрь 2025 г."/>
      <sheetName val="Годовой акт за 2025 г."/>
      <sheetName val="январь 2026 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ow r="7">
          <cell r="F7">
            <v>7558.4540000000006</v>
          </cell>
        </row>
        <row r="8">
          <cell r="F8">
            <v>4048.6220000000003</v>
          </cell>
        </row>
        <row r="10">
          <cell r="F10">
            <v>138.54599999999999</v>
          </cell>
        </row>
        <row r="11">
          <cell r="F11">
            <v>1000.6100000000001</v>
          </cell>
        </row>
        <row r="12">
          <cell r="F12">
            <v>6773.3600000000006</v>
          </cell>
        </row>
        <row r="27">
          <cell r="F27">
            <v>4772.1400000000003</v>
          </cell>
        </row>
      </sheetData>
      <sheetData sheetId="121">
        <row r="7">
          <cell r="F7">
            <v>7558.4540000000006</v>
          </cell>
        </row>
        <row r="8">
          <cell r="F8">
            <v>4048.6220000000003</v>
          </cell>
        </row>
        <row r="9">
          <cell r="F9">
            <v>138.54599999999999</v>
          </cell>
        </row>
        <row r="10">
          <cell r="F10">
            <v>1000.6100000000001</v>
          </cell>
        </row>
        <row r="11">
          <cell r="F11">
            <v>6773.3600000000006</v>
          </cell>
        </row>
        <row r="24">
          <cell r="F24">
            <v>4772.1400000000003</v>
          </cell>
        </row>
      </sheetData>
      <sheetData sheetId="122">
        <row r="7">
          <cell r="F7">
            <v>7558.4540000000006</v>
          </cell>
        </row>
        <row r="8">
          <cell r="F8">
            <v>4048.6220000000003</v>
          </cell>
        </row>
        <row r="11">
          <cell r="F11">
            <v>138.54599999999999</v>
          </cell>
        </row>
        <row r="12">
          <cell r="F12">
            <v>1000.6100000000001</v>
          </cell>
        </row>
        <row r="13">
          <cell r="F13">
            <v>6773.3600000000006</v>
          </cell>
        </row>
        <row r="24">
          <cell r="F24">
            <v>4772.1400000000003</v>
          </cell>
        </row>
      </sheetData>
      <sheetData sheetId="123">
        <row r="7">
          <cell r="F7">
            <v>7558.4540000000006</v>
          </cell>
        </row>
        <row r="8">
          <cell r="F8">
            <v>4048.6220000000003</v>
          </cell>
        </row>
        <row r="10">
          <cell r="F10">
            <v>138.54599999999999</v>
          </cell>
        </row>
        <row r="11">
          <cell r="F11">
            <v>1000.6100000000001</v>
          </cell>
        </row>
        <row r="12">
          <cell r="F12">
            <v>6773.3600000000006</v>
          </cell>
        </row>
        <row r="23">
          <cell r="F23">
            <v>4772.1400000000003</v>
          </cell>
        </row>
      </sheetData>
      <sheetData sheetId="124">
        <row r="7">
          <cell r="F7">
            <v>7558.4540000000006</v>
          </cell>
        </row>
        <row r="8">
          <cell r="F8">
            <v>4048.6220000000003</v>
          </cell>
        </row>
        <row r="10">
          <cell r="F10">
            <v>138.54599999999999</v>
          </cell>
        </row>
        <row r="11">
          <cell r="F11">
            <v>1000.6100000000001</v>
          </cell>
        </row>
        <row r="12">
          <cell r="F12">
            <v>6773.3600000000006</v>
          </cell>
        </row>
        <row r="25">
          <cell r="F25">
            <v>4772.1400000000003</v>
          </cell>
        </row>
      </sheetData>
      <sheetData sheetId="125">
        <row r="7">
          <cell r="F7">
            <v>7558.4540000000006</v>
          </cell>
        </row>
        <row r="8">
          <cell r="F8">
            <v>4048.6220000000003</v>
          </cell>
        </row>
        <row r="10">
          <cell r="F10">
            <v>138.54599999999999</v>
          </cell>
        </row>
        <row r="11">
          <cell r="F11">
            <v>1000.6100000000001</v>
          </cell>
        </row>
        <row r="12">
          <cell r="F12">
            <v>6773.3600000000006</v>
          </cell>
        </row>
        <row r="23">
          <cell r="F23">
            <v>4772.1400000000003</v>
          </cell>
        </row>
      </sheetData>
      <sheetData sheetId="126">
        <row r="7">
          <cell r="F7">
            <v>8312.76</v>
          </cell>
        </row>
        <row r="8">
          <cell r="F8">
            <v>4448.8660000000009</v>
          </cell>
        </row>
        <row r="10">
          <cell r="F10">
            <v>153.94000000000003</v>
          </cell>
        </row>
        <row r="11">
          <cell r="F11">
            <v>1108.3679999999999</v>
          </cell>
        </row>
        <row r="13">
          <cell r="F13">
            <v>7927.9100000000008</v>
          </cell>
        </row>
        <row r="25">
          <cell r="F25">
            <v>4772.1400000000003</v>
          </cell>
        </row>
      </sheetData>
      <sheetData sheetId="127">
        <row r="7">
          <cell r="F7">
            <v>8312.76</v>
          </cell>
        </row>
        <row r="8">
          <cell r="F8">
            <v>4448.8660000000009</v>
          </cell>
        </row>
        <row r="10">
          <cell r="F10">
            <v>153.94000000000003</v>
          </cell>
        </row>
        <row r="11">
          <cell r="F11">
            <v>1108.3679999999999</v>
          </cell>
        </row>
        <row r="12">
          <cell r="F12">
            <v>7927.9100000000008</v>
          </cell>
        </row>
        <row r="23">
          <cell r="F23">
            <v>4772.1400000000003</v>
          </cell>
        </row>
      </sheetData>
      <sheetData sheetId="128">
        <row r="7">
          <cell r="F7">
            <v>8312.76</v>
          </cell>
        </row>
        <row r="9">
          <cell r="F9">
            <v>4448.8660000000009</v>
          </cell>
        </row>
        <row r="11">
          <cell r="F11">
            <v>153.94000000000003</v>
          </cell>
        </row>
        <row r="12">
          <cell r="F12">
            <v>1108.3679999999999</v>
          </cell>
        </row>
        <row r="13">
          <cell r="F13">
            <v>7927.9100000000008</v>
          </cell>
        </row>
        <row r="23">
          <cell r="F23">
            <v>4772.1400000000003</v>
          </cell>
        </row>
      </sheetData>
      <sheetData sheetId="129">
        <row r="7">
          <cell r="F7">
            <v>8312.76</v>
          </cell>
        </row>
        <row r="9">
          <cell r="F9">
            <v>4448.8660000000009</v>
          </cell>
        </row>
        <row r="10">
          <cell r="F10">
            <v>153.94000000000003</v>
          </cell>
        </row>
        <row r="11">
          <cell r="F11">
            <v>1108.3679999999999</v>
          </cell>
        </row>
        <row r="12">
          <cell r="F12">
            <v>7927.9100000000008</v>
          </cell>
        </row>
        <row r="24">
          <cell r="F24">
            <v>4772.1400000000003</v>
          </cell>
        </row>
      </sheetData>
      <sheetData sheetId="130">
        <row r="7">
          <cell r="F7">
            <v>8312.76</v>
          </cell>
        </row>
        <row r="9">
          <cell r="F9">
            <v>4448.8660000000009</v>
          </cell>
        </row>
        <row r="10">
          <cell r="F10">
            <v>153.94000000000003</v>
          </cell>
        </row>
        <row r="11">
          <cell r="F11">
            <v>1108.3679999999999</v>
          </cell>
        </row>
        <row r="12">
          <cell r="F12">
            <v>7927.9100000000008</v>
          </cell>
        </row>
        <row r="24">
          <cell r="F24">
            <v>4772.1400000000003</v>
          </cell>
        </row>
      </sheetData>
      <sheetData sheetId="131">
        <row r="7">
          <cell r="F7">
            <v>8312.76</v>
          </cell>
        </row>
        <row r="9">
          <cell r="F9">
            <v>4448.8660000000009</v>
          </cell>
        </row>
        <row r="13">
          <cell r="F13">
            <v>153.94000000000003</v>
          </cell>
        </row>
        <row r="14">
          <cell r="F14">
            <v>1108.3679999999999</v>
          </cell>
        </row>
        <row r="15">
          <cell r="F15">
            <v>7833.9100000000008</v>
          </cell>
        </row>
        <row r="28">
          <cell r="F28">
            <v>4772.1400000000003</v>
          </cell>
        </row>
      </sheetData>
      <sheetData sheetId="132"/>
      <sheetData sheetId="13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kv.burmistr.ru/economy/works/view/86353" TargetMode="External"/><Relationship Id="rId2" Type="http://schemas.openxmlformats.org/officeDocument/2006/relationships/hyperlink" Target="https://kv.burmistr.ru/economy/works/view/86352" TargetMode="External"/><Relationship Id="rId1" Type="http://schemas.openxmlformats.org/officeDocument/2006/relationships/hyperlink" Target="https://kv.burmistr.ru/economy/works/view/86351"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4"/>
  <sheetViews>
    <sheetView tabSelected="1" workbookViewId="0">
      <selection activeCell="K1" sqref="K1:O1048576"/>
    </sheetView>
  </sheetViews>
  <sheetFormatPr defaultRowHeight="14.4" x14ac:dyDescent="0.3"/>
  <cols>
    <col min="1" max="1" width="28.44140625" customWidth="1"/>
    <col min="2" max="2" width="14.6640625" customWidth="1"/>
    <col min="3" max="3" width="9.44140625" customWidth="1"/>
    <col min="4" max="4" width="9" customWidth="1"/>
    <col min="5" max="5" width="13" customWidth="1"/>
    <col min="6" max="6" width="12.6640625" customWidth="1"/>
    <col min="7" max="7" width="0.109375" hidden="1" customWidth="1"/>
    <col min="8" max="8" width="9.109375" hidden="1" customWidth="1"/>
    <col min="9" max="9" width="11.109375" hidden="1" customWidth="1"/>
    <col min="10" max="10" width="9.109375" hidden="1" customWidth="1"/>
    <col min="11" max="11" width="12.6640625" hidden="1" customWidth="1"/>
    <col min="12" max="15" width="0" hidden="1" customWidth="1"/>
  </cols>
  <sheetData>
    <row r="1" spans="1:14" x14ac:dyDescent="0.3">
      <c r="A1" s="1" t="s">
        <v>0</v>
      </c>
      <c r="B1" s="1"/>
      <c r="C1" s="1"/>
      <c r="D1" s="1"/>
      <c r="E1" s="1"/>
      <c r="F1" s="1"/>
      <c r="G1" s="1"/>
      <c r="H1" s="1"/>
      <c r="I1" s="1"/>
    </row>
    <row r="2" spans="1:14" ht="46.5" customHeight="1" x14ac:dyDescent="0.3">
      <c r="A2" s="2" t="s">
        <v>1</v>
      </c>
      <c r="B2" s="2"/>
      <c r="C2" s="2"/>
      <c r="D2" s="2"/>
      <c r="E2" s="2"/>
      <c r="F2" s="2"/>
      <c r="G2" s="2"/>
      <c r="H2" s="2"/>
      <c r="I2" s="2"/>
    </row>
    <row r="3" spans="1:14" ht="96" x14ac:dyDescent="0.3">
      <c r="A3" s="3" t="s">
        <v>2</v>
      </c>
      <c r="B3" s="3" t="s">
        <v>3</v>
      </c>
      <c r="C3" s="4" t="s">
        <v>4</v>
      </c>
      <c r="D3" s="5"/>
      <c r="E3" s="3" t="s">
        <v>5</v>
      </c>
      <c r="F3" s="3" t="s">
        <v>6</v>
      </c>
      <c r="G3" s="6"/>
      <c r="H3" s="6"/>
      <c r="I3" s="6"/>
      <c r="K3" s="7">
        <v>1460.4</v>
      </c>
      <c r="L3" s="7">
        <v>78.8</v>
      </c>
    </row>
    <row r="4" spans="1:14" x14ac:dyDescent="0.3">
      <c r="A4" s="8" t="s">
        <v>7</v>
      </c>
      <c r="B4" s="9"/>
      <c r="C4" s="9"/>
      <c r="D4" s="9"/>
      <c r="E4" s="9"/>
      <c r="F4" s="10"/>
      <c r="G4" s="6"/>
      <c r="H4" s="6"/>
      <c r="I4" s="6"/>
      <c r="L4" t="s">
        <v>8</v>
      </c>
    </row>
    <row r="5" spans="1:14" ht="70.5" customHeight="1" x14ac:dyDescent="0.3">
      <c r="A5" s="11" t="s">
        <v>9</v>
      </c>
      <c r="B5" s="12" t="s">
        <v>10</v>
      </c>
      <c r="C5" s="13" t="s">
        <v>11</v>
      </c>
      <c r="D5" s="14"/>
      <c r="E5" s="15" t="s">
        <v>12</v>
      </c>
      <c r="F5" s="16">
        <f>'[1]январь 2025 г.'!F7+'[1]февраль 2025 г.'!F7+'[1]март 2025 г.'!F7+'[1]апрель 2025 г.'!F7+'[1]май 2025 г.'!F7+'[1]июнь 2025 г.'!F7+'[1]июль 2025 г.'!F7+'[1]август 2025 г.'!F7+'[1]сентябрь 2025 г. '!F7+'[1]октябрь 2025 г.'!F7+'[1]ноябрь 2025 г.'!F7+'[1]декабрь 2025 г.'!F7</f>
        <v>95227.283999999985</v>
      </c>
      <c r="G5" s="6"/>
      <c r="H5" s="6"/>
      <c r="I5" s="6"/>
      <c r="K5">
        <v>1539.2</v>
      </c>
    </row>
    <row r="6" spans="1:14" ht="26.25" customHeight="1" x14ac:dyDescent="0.3">
      <c r="A6" s="17"/>
      <c r="B6" s="18"/>
      <c r="C6" s="19" t="s">
        <v>13</v>
      </c>
      <c r="D6" s="20"/>
      <c r="E6" s="16">
        <f>-5.4</f>
        <v>-5.4</v>
      </c>
      <c r="F6" s="21">
        <f>-7887.24</f>
        <v>-7887.24</v>
      </c>
      <c r="G6" s="6"/>
      <c r="H6" s="6"/>
      <c r="I6" s="6"/>
    </row>
    <row r="7" spans="1:14" ht="73.5" customHeight="1" x14ac:dyDescent="0.3">
      <c r="A7" s="22" t="s">
        <v>14</v>
      </c>
      <c r="B7" s="23" t="s">
        <v>15</v>
      </c>
      <c r="C7" s="24" t="s">
        <v>11</v>
      </c>
      <c r="D7" s="24"/>
      <c r="E7" s="15" t="s">
        <v>16</v>
      </c>
      <c r="F7" s="16">
        <f>'[1]январь 2025 г.'!F8+'[1]февраль 2025 г.'!F8+'[1]март 2025 г.'!F8+'[1]апрель 2025 г.'!F8+'[1]май 2025 г.'!F8+'[1]июнь 2025 г.'!F8+'[1]июль 2025 г.'!F8+'[1]август 2025 г.'!F8+'[1]сентябрь 2025 г. '!F9+'[1]октябрь 2025 г.'!F9+'[1]ноябрь 2025 г.'!F9+'[1]декабрь 2025 г.'!F9</f>
        <v>50984.928000000007</v>
      </c>
      <c r="G7" s="6"/>
      <c r="H7" s="6"/>
      <c r="I7" s="6"/>
    </row>
    <row r="8" spans="1:14" ht="30.75" customHeight="1" x14ac:dyDescent="0.3">
      <c r="A8" s="25"/>
      <c r="B8" s="26"/>
      <c r="C8" s="27" t="s">
        <v>17</v>
      </c>
      <c r="D8" s="28"/>
      <c r="E8" s="16">
        <f t="shared" ref="E8:E15" si="0">-2.63</f>
        <v>-2.63</v>
      </c>
      <c r="F8" s="16">
        <f t="shared" ref="F8:F15" si="1">E8*1460.4</f>
        <v>-3840.8519999999999</v>
      </c>
      <c r="G8" s="6"/>
      <c r="H8" s="6"/>
      <c r="I8" s="6"/>
      <c r="K8" s="29"/>
      <c r="L8" s="29"/>
      <c r="M8" s="30"/>
      <c r="N8" s="30"/>
    </row>
    <row r="9" spans="1:14" ht="24" customHeight="1" x14ac:dyDescent="0.3">
      <c r="A9" s="25"/>
      <c r="B9" s="26"/>
      <c r="C9" s="27" t="s">
        <v>18</v>
      </c>
      <c r="D9" s="28"/>
      <c r="E9" s="16">
        <f t="shared" si="0"/>
        <v>-2.63</v>
      </c>
      <c r="F9" s="16">
        <f t="shared" si="1"/>
        <v>-3840.8519999999999</v>
      </c>
      <c r="G9" s="6"/>
      <c r="H9" s="6"/>
      <c r="I9" s="6"/>
      <c r="K9" s="29"/>
      <c r="L9" s="29"/>
      <c r="M9" s="30"/>
      <c r="N9" s="30"/>
    </row>
    <row r="10" spans="1:14" ht="41.25" customHeight="1" x14ac:dyDescent="0.3">
      <c r="A10" s="25"/>
      <c r="B10" s="26"/>
      <c r="C10" s="27" t="s">
        <v>19</v>
      </c>
      <c r="D10" s="28"/>
      <c r="E10" s="16">
        <f t="shared" si="0"/>
        <v>-2.63</v>
      </c>
      <c r="F10" s="16">
        <f t="shared" si="1"/>
        <v>-3840.8519999999999</v>
      </c>
      <c r="G10" s="6"/>
      <c r="H10" s="6"/>
      <c r="I10" s="6"/>
      <c r="K10" s="29"/>
      <c r="L10" s="29"/>
      <c r="M10" s="30"/>
      <c r="N10" s="30"/>
    </row>
    <row r="11" spans="1:14" ht="29.25" customHeight="1" x14ac:dyDescent="0.3">
      <c r="A11" s="25"/>
      <c r="B11" s="26"/>
      <c r="C11" s="27" t="s">
        <v>20</v>
      </c>
      <c r="D11" s="28"/>
      <c r="E11" s="16">
        <f t="shared" si="0"/>
        <v>-2.63</v>
      </c>
      <c r="F11" s="16">
        <f t="shared" si="1"/>
        <v>-3840.8519999999999</v>
      </c>
      <c r="G11" s="6"/>
      <c r="H11" s="6"/>
      <c r="I11" s="6"/>
      <c r="K11" s="29"/>
      <c r="L11" s="29"/>
      <c r="M11" s="30"/>
      <c r="N11" s="30"/>
    </row>
    <row r="12" spans="1:14" ht="29.25" customHeight="1" x14ac:dyDescent="0.3">
      <c r="A12" s="25"/>
      <c r="B12" s="26"/>
      <c r="C12" s="13" t="s">
        <v>21</v>
      </c>
      <c r="D12" s="14"/>
      <c r="E12" s="16">
        <f>-2.63</f>
        <v>-2.63</v>
      </c>
      <c r="F12" s="16">
        <v>-3841.38</v>
      </c>
      <c r="G12" s="6"/>
      <c r="H12" s="6"/>
      <c r="I12" s="6"/>
      <c r="K12" s="31"/>
      <c r="L12" s="31"/>
      <c r="M12" s="30"/>
      <c r="N12" s="30"/>
    </row>
    <row r="13" spans="1:14" ht="29.25" customHeight="1" x14ac:dyDescent="0.3">
      <c r="A13" s="25"/>
      <c r="B13" s="26"/>
      <c r="C13" s="13" t="s">
        <v>21</v>
      </c>
      <c r="D13" s="14"/>
      <c r="E13" s="16">
        <f>-2.63</f>
        <v>-2.63</v>
      </c>
      <c r="F13" s="16">
        <v>-3841.38</v>
      </c>
      <c r="G13" s="6"/>
      <c r="H13" s="6"/>
      <c r="I13" s="6"/>
      <c r="K13" s="31"/>
      <c r="L13" s="31"/>
      <c r="M13" s="30"/>
      <c r="N13" s="30"/>
    </row>
    <row r="14" spans="1:14" ht="31.5" customHeight="1" x14ac:dyDescent="0.3">
      <c r="A14" s="25"/>
      <c r="B14" s="26"/>
      <c r="C14" s="13" t="s">
        <v>21</v>
      </c>
      <c r="D14" s="14"/>
      <c r="E14" s="32">
        <f t="shared" si="0"/>
        <v>-2.63</v>
      </c>
      <c r="F14" s="32">
        <f t="shared" si="1"/>
        <v>-3840.8519999999999</v>
      </c>
      <c r="G14" s="6"/>
      <c r="H14" s="6"/>
      <c r="I14" s="6"/>
    </row>
    <row r="15" spans="1:14" ht="30" customHeight="1" x14ac:dyDescent="0.3">
      <c r="A15" s="25"/>
      <c r="B15" s="26"/>
      <c r="C15" s="13" t="s">
        <v>21</v>
      </c>
      <c r="D15" s="14"/>
      <c r="E15" s="32">
        <f t="shared" si="0"/>
        <v>-2.63</v>
      </c>
      <c r="F15" s="32">
        <f t="shared" si="1"/>
        <v>-3840.8519999999999</v>
      </c>
      <c r="G15" s="6"/>
      <c r="H15" s="6"/>
      <c r="I15" s="6"/>
    </row>
    <row r="16" spans="1:14" ht="15.75" customHeight="1" x14ac:dyDescent="0.3">
      <c r="A16" s="25"/>
      <c r="B16" s="26"/>
      <c r="C16" s="13" t="s">
        <v>21</v>
      </c>
      <c r="D16" s="14"/>
      <c r="E16" s="32">
        <f>F16/1460.6</f>
        <v>-2.6300013693002877</v>
      </c>
      <c r="F16" s="32">
        <f>-3841.38</f>
        <v>-3841.38</v>
      </c>
      <c r="G16" s="6"/>
      <c r="H16" s="6"/>
      <c r="I16" s="6"/>
    </row>
    <row r="17" spans="1:12" ht="15.75" customHeight="1" x14ac:dyDescent="0.3">
      <c r="A17" s="25"/>
      <c r="B17" s="26"/>
      <c r="C17" s="13" t="s">
        <v>21</v>
      </c>
      <c r="D17" s="14"/>
      <c r="E17" s="32">
        <f>F17/1460.6</f>
        <v>-2.6300013693002877</v>
      </c>
      <c r="F17" s="32">
        <f>-3841.38</f>
        <v>-3841.38</v>
      </c>
      <c r="G17" s="6"/>
      <c r="H17" s="6"/>
      <c r="I17" s="6"/>
    </row>
    <row r="18" spans="1:12" ht="27.75" customHeight="1" x14ac:dyDescent="0.3">
      <c r="A18" s="33"/>
      <c r="B18" s="34"/>
      <c r="C18" s="19" t="s">
        <v>13</v>
      </c>
      <c r="D18" s="20"/>
      <c r="E18" s="32">
        <f>F18/1460.6</f>
        <v>-2.6300013693002877</v>
      </c>
      <c r="F18" s="32">
        <f>-3841.38</f>
        <v>-3841.38</v>
      </c>
      <c r="G18" s="6"/>
      <c r="H18" s="6"/>
      <c r="I18" s="6"/>
    </row>
    <row r="19" spans="1:12" ht="18.75" customHeight="1" x14ac:dyDescent="0.3">
      <c r="A19" s="35" t="s">
        <v>22</v>
      </c>
      <c r="B19" s="36"/>
      <c r="C19" s="36"/>
      <c r="D19" s="36"/>
      <c r="E19" s="36"/>
      <c r="F19" s="37"/>
      <c r="G19" s="6"/>
      <c r="H19" s="6"/>
      <c r="I19" s="6"/>
    </row>
    <row r="20" spans="1:12" ht="61.2" x14ac:dyDescent="0.3">
      <c r="A20" s="38" t="s">
        <v>23</v>
      </c>
      <c r="B20" s="39" t="s">
        <v>24</v>
      </c>
      <c r="C20" s="13" t="s">
        <v>11</v>
      </c>
      <c r="D20" s="14"/>
      <c r="E20" s="15" t="s">
        <v>25</v>
      </c>
      <c r="F20" s="40">
        <f>'[1]январь 2025 г.'!F10+'[1]февраль 2025 г.'!F9+'[1]март 2025 г.'!F11+'[1]апрель 2025 г.'!F10+'[1]май 2025 г.'!F10+'[1]июнь 2025 г.'!F10+'[1]июль 2025 г.'!F10+'[1]август 2025 г.'!F10+'[1]сентябрь 2025 г. '!F11+'[1]октябрь 2025 г.'!F10+'[1]ноябрь 2025 г.'!F10+'[1]декабрь 2025 г.'!F13</f>
        <v>1754.9160000000004</v>
      </c>
      <c r="G20" s="6"/>
      <c r="H20" s="6"/>
      <c r="I20" s="6"/>
    </row>
    <row r="21" spans="1:12" ht="61.2" x14ac:dyDescent="0.3">
      <c r="A21" s="41" t="s">
        <v>26</v>
      </c>
      <c r="B21" s="42" t="s">
        <v>27</v>
      </c>
      <c r="C21" s="13" t="s">
        <v>28</v>
      </c>
      <c r="D21" s="14"/>
      <c r="E21" s="15" t="s">
        <v>29</v>
      </c>
      <c r="F21" s="40">
        <v>2400</v>
      </c>
      <c r="G21" s="6"/>
      <c r="H21" s="6"/>
      <c r="I21" s="6"/>
    </row>
    <row r="22" spans="1:12" ht="61.2" x14ac:dyDescent="0.3">
      <c r="A22" s="43" t="s">
        <v>30</v>
      </c>
      <c r="B22" s="3" t="s">
        <v>31</v>
      </c>
      <c r="C22" s="13" t="s">
        <v>28</v>
      </c>
      <c r="D22" s="14"/>
      <c r="E22" s="15" t="s">
        <v>32</v>
      </c>
      <c r="F22" s="32">
        <f>'[1]январь 2025 г.'!F11+'[1]февраль 2025 г.'!F10+'[1]март 2025 г.'!F12+'[1]апрель 2025 г.'!F11+'[1]май 2025 г.'!F11+'[1]июнь 2025 г.'!F11+'[1]июль 2025 г.'!F11+'[1]август 2025 г.'!F11+'[1]сентябрь 2025 г. '!F12+'[1]октябрь 2025 г.'!F11+'[1]ноябрь 2025 г.'!F11+'[1]декабрь 2025 г.'!F14</f>
        <v>12653.868000000004</v>
      </c>
      <c r="G22" s="6"/>
      <c r="H22" s="6"/>
      <c r="I22" s="6"/>
      <c r="K22" s="44" t="s">
        <v>33</v>
      </c>
      <c r="L22" s="44"/>
    </row>
    <row r="23" spans="1:12" ht="72.599999999999994" x14ac:dyDescent="0.3">
      <c r="A23" s="43" t="s">
        <v>34</v>
      </c>
      <c r="B23" s="39" t="s">
        <v>35</v>
      </c>
      <c r="C23" s="24" t="s">
        <v>11</v>
      </c>
      <c r="D23" s="24"/>
      <c r="E23" s="45" t="s">
        <v>36</v>
      </c>
      <c r="F23" s="46">
        <f>'[1]январь 2025 г.'!F12+'[1]февраль 2025 г.'!F11+'[1]март 2025 г.'!F13+'[1]апрель 2025 г.'!F12+'[1]май 2025 г.'!F12+'[1]июнь 2025 г.'!F12+'[1]июль 2025 г.'!F13+'[1]август 2025 г.'!F12+'[1]сентябрь 2025 г. '!F13+'[1]октябрь 2025 г.'!F12+'[1]ноябрь 2025 г.'!F12+'[1]декабрь 2025 г.'!F15</f>
        <v>88113.620000000024</v>
      </c>
      <c r="G23" s="6"/>
      <c r="H23" s="6"/>
      <c r="I23" s="6"/>
      <c r="K23" s="47"/>
      <c r="L23" s="47"/>
    </row>
    <row r="24" spans="1:12" ht="40.5" customHeight="1" x14ac:dyDescent="0.3">
      <c r="A24" s="48" t="s">
        <v>37</v>
      </c>
      <c r="B24" s="48"/>
      <c r="C24" s="48"/>
      <c r="D24" s="48"/>
      <c r="E24" s="49"/>
      <c r="F24" s="46"/>
      <c r="G24" s="6"/>
      <c r="H24" s="6"/>
      <c r="I24" s="6"/>
      <c r="K24" s="47"/>
      <c r="L24" s="47"/>
    </row>
    <row r="25" spans="1:12" ht="69" customHeight="1" x14ac:dyDescent="0.3">
      <c r="A25" s="50" t="s">
        <v>38</v>
      </c>
      <c r="B25" s="50"/>
      <c r="C25" s="50"/>
      <c r="D25" s="50"/>
      <c r="E25" s="49"/>
      <c r="F25" s="46"/>
      <c r="G25" s="6"/>
      <c r="H25" s="6"/>
      <c r="I25" s="6"/>
      <c r="K25" s="47"/>
      <c r="L25" s="47"/>
    </row>
    <row r="26" spans="1:12" ht="27" customHeight="1" x14ac:dyDescent="0.3">
      <c r="A26" s="51" t="s">
        <v>39</v>
      </c>
      <c r="B26" s="52"/>
      <c r="C26" s="52"/>
      <c r="D26" s="53"/>
      <c r="E26" s="49"/>
      <c r="F26" s="46"/>
      <c r="G26" s="6"/>
      <c r="H26" s="6"/>
      <c r="I26" s="6"/>
      <c r="K26" s="47"/>
      <c r="L26" s="47"/>
    </row>
    <row r="27" spans="1:12" ht="14.4" customHeight="1" x14ac:dyDescent="0.3">
      <c r="A27" s="51" t="s">
        <v>40</v>
      </c>
      <c r="B27" s="52"/>
      <c r="C27" s="52"/>
      <c r="D27" s="53"/>
      <c r="E27" s="49"/>
      <c r="F27" s="46"/>
      <c r="G27" s="6"/>
      <c r="H27" s="6"/>
      <c r="I27" s="6"/>
      <c r="K27" s="47"/>
      <c r="L27" s="47"/>
    </row>
    <row r="28" spans="1:12" ht="25.95" customHeight="1" x14ac:dyDescent="0.3">
      <c r="A28" s="54" t="s">
        <v>41</v>
      </c>
      <c r="B28" s="55"/>
      <c r="C28" s="55"/>
      <c r="D28" s="56"/>
      <c r="E28" s="49"/>
      <c r="F28" s="46"/>
      <c r="G28" s="6"/>
      <c r="H28" s="6"/>
      <c r="I28" s="6"/>
      <c r="K28" s="47"/>
      <c r="L28" s="47"/>
    </row>
    <row r="29" spans="1:12" ht="25.95" customHeight="1" x14ac:dyDescent="0.3">
      <c r="A29" s="54" t="s">
        <v>42</v>
      </c>
      <c r="B29" s="55"/>
      <c r="C29" s="55"/>
      <c r="D29" s="56"/>
      <c r="E29" s="49"/>
      <c r="F29" s="46"/>
      <c r="G29" s="6"/>
      <c r="H29" s="6"/>
      <c r="I29" s="6"/>
      <c r="K29" s="47"/>
      <c r="L29" s="47"/>
    </row>
    <row r="30" spans="1:12" ht="25.95" customHeight="1" x14ac:dyDescent="0.3">
      <c r="A30" s="54" t="s">
        <v>43</v>
      </c>
      <c r="B30" s="55"/>
      <c r="C30" s="55"/>
      <c r="D30" s="56"/>
      <c r="E30" s="49"/>
      <c r="F30" s="46"/>
      <c r="G30" s="6"/>
      <c r="H30" s="6"/>
      <c r="I30" s="6"/>
      <c r="K30" s="47"/>
      <c r="L30" s="47"/>
    </row>
    <row r="31" spans="1:12" ht="25.95" customHeight="1" x14ac:dyDescent="0.3">
      <c r="A31" s="54" t="s">
        <v>44</v>
      </c>
      <c r="B31" s="55"/>
      <c r="C31" s="55"/>
      <c r="D31" s="56"/>
      <c r="E31" s="49"/>
      <c r="F31" s="46"/>
      <c r="G31" s="6"/>
      <c r="H31" s="6"/>
      <c r="I31" s="6"/>
      <c r="K31" s="47"/>
      <c r="L31" s="47"/>
    </row>
    <row r="32" spans="1:12" ht="25.95" customHeight="1" x14ac:dyDescent="0.3">
      <c r="A32" s="54" t="s">
        <v>45</v>
      </c>
      <c r="B32" s="55"/>
      <c r="C32" s="55"/>
      <c r="D32" s="56"/>
      <c r="E32" s="49"/>
      <c r="F32" s="46"/>
      <c r="G32" s="6"/>
      <c r="H32" s="6"/>
      <c r="I32" s="6"/>
      <c r="K32" s="47"/>
      <c r="L32" s="47"/>
    </row>
    <row r="33" spans="1:12" ht="25.95" customHeight="1" x14ac:dyDescent="0.3">
      <c r="A33" s="57" t="s">
        <v>46</v>
      </c>
      <c r="B33" s="58"/>
      <c r="C33" s="58"/>
      <c r="D33" s="59"/>
      <c r="E33" s="49"/>
      <c r="F33" s="46"/>
      <c r="G33" s="6"/>
      <c r="H33" s="6"/>
      <c r="I33" s="6"/>
    </row>
    <row r="34" spans="1:12" ht="25.95" customHeight="1" x14ac:dyDescent="0.3">
      <c r="A34" s="57" t="s">
        <v>47</v>
      </c>
      <c r="B34" s="58"/>
      <c r="C34" s="58"/>
      <c r="D34" s="59"/>
      <c r="E34" s="49"/>
      <c r="F34" s="46"/>
      <c r="G34" s="6"/>
      <c r="H34" s="6"/>
      <c r="I34" s="6"/>
      <c r="K34" s="47"/>
      <c r="L34" s="47"/>
    </row>
    <row r="35" spans="1:12" ht="25.95" customHeight="1" x14ac:dyDescent="0.3">
      <c r="A35" s="57" t="s">
        <v>48</v>
      </c>
      <c r="B35" s="58"/>
      <c r="C35" s="58"/>
      <c r="D35" s="59"/>
      <c r="E35" s="49"/>
      <c r="F35" s="46"/>
      <c r="G35" s="6"/>
      <c r="H35" s="6"/>
      <c r="I35" s="6"/>
      <c r="K35" s="47"/>
      <c r="L35" s="47"/>
    </row>
    <row r="36" spans="1:12" ht="36.6" customHeight="1" x14ac:dyDescent="0.3">
      <c r="A36" s="54" t="s">
        <v>49</v>
      </c>
      <c r="B36" s="55"/>
      <c r="C36" s="55"/>
      <c r="D36" s="56"/>
      <c r="E36" s="49"/>
      <c r="F36" s="46"/>
      <c r="G36" s="6"/>
      <c r="H36" s="6"/>
      <c r="I36" s="6"/>
      <c r="K36" s="47"/>
      <c r="L36" s="47"/>
    </row>
    <row r="37" spans="1:12" ht="39" customHeight="1" x14ac:dyDescent="0.3">
      <c r="A37" s="36" t="s">
        <v>50</v>
      </c>
      <c r="B37" s="36"/>
      <c r="C37" s="36"/>
      <c r="D37" s="37"/>
      <c r="E37" s="49"/>
      <c r="F37" s="46"/>
      <c r="G37" s="6"/>
      <c r="H37" s="6"/>
      <c r="I37" s="6"/>
      <c r="K37" s="47"/>
      <c r="L37" s="47"/>
    </row>
    <row r="38" spans="1:12" ht="27" customHeight="1" x14ac:dyDescent="0.3">
      <c r="A38" s="60" t="s">
        <v>51</v>
      </c>
      <c r="B38" s="61"/>
      <c r="C38" s="61"/>
      <c r="D38" s="62"/>
      <c r="E38" s="49"/>
      <c r="F38" s="46"/>
      <c r="G38" s="6"/>
      <c r="H38" s="6"/>
      <c r="I38" s="6"/>
      <c r="K38" s="47"/>
      <c r="L38" s="47"/>
    </row>
    <row r="39" spans="1:12" ht="124.5" customHeight="1" x14ac:dyDescent="0.3">
      <c r="A39" s="48" t="s">
        <v>52</v>
      </c>
      <c r="B39" s="48"/>
      <c r="C39" s="48"/>
      <c r="D39" s="48"/>
      <c r="E39" s="49"/>
      <c r="F39" s="46"/>
      <c r="G39" s="6"/>
      <c r="H39" s="6"/>
      <c r="I39" s="6"/>
      <c r="K39" s="47"/>
      <c r="L39" s="47"/>
    </row>
    <row r="40" spans="1:12" ht="88.5" customHeight="1" x14ac:dyDescent="0.3">
      <c r="A40" s="48" t="s">
        <v>53</v>
      </c>
      <c r="B40" s="48"/>
      <c r="C40" s="48"/>
      <c r="D40" s="48"/>
      <c r="E40" s="49"/>
      <c r="F40" s="46"/>
      <c r="G40" s="6"/>
      <c r="H40" s="6"/>
      <c r="I40" s="6"/>
      <c r="K40" s="47"/>
      <c r="L40" s="47"/>
    </row>
    <row r="41" spans="1:12" ht="64.5" customHeight="1" x14ac:dyDescent="0.3">
      <c r="A41" s="63" t="s">
        <v>54</v>
      </c>
      <c r="B41" s="63"/>
      <c r="C41" s="63"/>
      <c r="D41" s="63"/>
      <c r="E41" s="49"/>
      <c r="F41" s="46"/>
      <c r="G41" s="6"/>
      <c r="H41" s="6"/>
      <c r="I41" s="6"/>
      <c r="K41" s="47"/>
      <c r="L41" s="47"/>
    </row>
    <row r="42" spans="1:12" ht="52.95" customHeight="1" x14ac:dyDescent="0.3">
      <c r="A42" s="63" t="s">
        <v>55</v>
      </c>
      <c r="B42" s="63"/>
      <c r="C42" s="63"/>
      <c r="D42" s="63"/>
      <c r="E42" s="49"/>
      <c r="F42" s="46"/>
      <c r="G42" s="6"/>
      <c r="H42" s="6"/>
      <c r="I42" s="6"/>
      <c r="K42" s="47"/>
      <c r="L42" s="47"/>
    </row>
    <row r="43" spans="1:12" ht="48.6" customHeight="1" x14ac:dyDescent="0.3">
      <c r="A43" s="63" t="s">
        <v>56</v>
      </c>
      <c r="B43" s="63"/>
      <c r="C43" s="63"/>
      <c r="D43" s="63"/>
      <c r="E43" s="49"/>
      <c r="F43" s="46"/>
      <c r="G43" s="6"/>
      <c r="H43" s="6"/>
      <c r="I43" s="6"/>
      <c r="K43" s="47"/>
      <c r="L43" s="47"/>
    </row>
    <row r="44" spans="1:12" ht="24" customHeight="1" x14ac:dyDescent="0.3">
      <c r="A44" s="60" t="s">
        <v>57</v>
      </c>
      <c r="B44" s="61"/>
      <c r="C44" s="61"/>
      <c r="D44" s="62"/>
      <c r="E44" s="49"/>
      <c r="F44" s="46"/>
      <c r="G44" s="6"/>
      <c r="H44" s="6"/>
      <c r="I44" s="6"/>
      <c r="K44" s="47"/>
      <c r="L44" s="47"/>
    </row>
    <row r="45" spans="1:12" ht="21.75" customHeight="1" x14ac:dyDescent="0.3">
      <c r="A45" s="54" t="s">
        <v>58</v>
      </c>
      <c r="B45" s="55"/>
      <c r="C45" s="55"/>
      <c r="D45" s="56"/>
      <c r="E45" s="49"/>
      <c r="F45" s="46"/>
      <c r="G45" s="6"/>
      <c r="H45" s="6"/>
      <c r="I45" s="6"/>
      <c r="K45" s="47"/>
      <c r="L45" s="47"/>
    </row>
    <row r="46" spans="1:12" ht="63" customHeight="1" x14ac:dyDescent="0.3">
      <c r="A46" s="57" t="s">
        <v>59</v>
      </c>
      <c r="B46" s="58"/>
      <c r="C46" s="58"/>
      <c r="D46" s="59"/>
      <c r="E46" s="49"/>
      <c r="F46" s="46"/>
      <c r="G46" s="6"/>
      <c r="H46" s="6"/>
      <c r="I46" s="6"/>
      <c r="K46" s="47"/>
      <c r="L46" s="47"/>
    </row>
    <row r="47" spans="1:12" ht="54" customHeight="1" x14ac:dyDescent="0.3">
      <c r="A47" s="35" t="s">
        <v>60</v>
      </c>
      <c r="B47" s="36"/>
      <c r="C47" s="36"/>
      <c r="D47" s="37"/>
      <c r="E47" s="49"/>
      <c r="F47" s="46"/>
      <c r="G47" s="6"/>
      <c r="H47" s="6"/>
      <c r="I47" s="6"/>
      <c r="K47" s="47"/>
      <c r="L47" s="47"/>
    </row>
    <row r="48" spans="1:12" ht="50.25" customHeight="1" x14ac:dyDescent="0.3">
      <c r="A48" s="54" t="s">
        <v>61</v>
      </c>
      <c r="B48" s="55"/>
      <c r="C48" s="55"/>
      <c r="D48" s="56"/>
      <c r="E48" s="49"/>
      <c r="F48" s="46"/>
      <c r="G48" s="6"/>
      <c r="H48" s="6"/>
      <c r="I48" s="6"/>
      <c r="K48" s="47"/>
      <c r="L48" s="47"/>
    </row>
    <row r="49" spans="1:12" ht="29.4" customHeight="1" x14ac:dyDescent="0.3">
      <c r="A49" s="57" t="s">
        <v>62</v>
      </c>
      <c r="B49" s="58"/>
      <c r="C49" s="58"/>
      <c r="D49" s="59"/>
      <c r="E49" s="49"/>
      <c r="F49" s="46"/>
      <c r="G49" s="6"/>
      <c r="H49" s="6"/>
      <c r="I49" s="6"/>
      <c r="K49" s="47"/>
      <c r="L49" s="47"/>
    </row>
    <row r="50" spans="1:12" ht="24" customHeight="1" x14ac:dyDescent="0.3">
      <c r="A50" s="57" t="s">
        <v>63</v>
      </c>
      <c r="B50" s="58"/>
      <c r="C50" s="58"/>
      <c r="D50" s="59"/>
      <c r="E50" s="49"/>
      <c r="F50" s="46"/>
      <c r="G50" s="6"/>
      <c r="H50" s="6"/>
      <c r="I50" s="6"/>
      <c r="K50" s="47"/>
      <c r="L50" s="47"/>
    </row>
    <row r="51" spans="1:12" ht="28.5" customHeight="1" x14ac:dyDescent="0.3">
      <c r="A51" s="35" t="s">
        <v>64</v>
      </c>
      <c r="B51" s="36"/>
      <c r="C51" s="36"/>
      <c r="D51" s="37"/>
      <c r="E51" s="49"/>
      <c r="F51" s="46"/>
      <c r="G51" s="6"/>
      <c r="H51" s="6"/>
      <c r="I51" s="6"/>
      <c r="K51" s="47"/>
      <c r="L51" s="47"/>
    </row>
    <row r="52" spans="1:12" ht="36.75" customHeight="1" x14ac:dyDescent="0.3">
      <c r="A52" s="35" t="s">
        <v>65</v>
      </c>
      <c r="B52" s="36"/>
      <c r="C52" s="36"/>
      <c r="D52" s="37"/>
      <c r="E52" s="49"/>
      <c r="F52" s="46"/>
      <c r="G52" s="6"/>
      <c r="H52" s="6"/>
      <c r="I52" s="6"/>
      <c r="K52" s="47"/>
      <c r="L52" s="47"/>
    </row>
    <row r="53" spans="1:12" ht="109.5" customHeight="1" x14ac:dyDescent="0.3">
      <c r="A53" s="57" t="s">
        <v>66</v>
      </c>
      <c r="B53" s="58"/>
      <c r="C53" s="58"/>
      <c r="D53" s="59"/>
      <c r="E53" s="49"/>
      <c r="F53" s="46"/>
      <c r="G53" s="6"/>
      <c r="H53" s="6"/>
      <c r="I53" s="6"/>
      <c r="K53" s="47"/>
      <c r="L53" s="47"/>
    </row>
    <row r="54" spans="1:12" ht="16.5" customHeight="1" x14ac:dyDescent="0.3">
      <c r="A54" s="35" t="s">
        <v>67</v>
      </c>
      <c r="B54" s="36"/>
      <c r="C54" s="36"/>
      <c r="D54" s="37"/>
      <c r="E54" s="49"/>
      <c r="F54" s="46"/>
      <c r="G54" s="6"/>
      <c r="H54" s="6"/>
      <c r="I54" s="6"/>
      <c r="K54" s="47"/>
      <c r="L54" s="47"/>
    </row>
    <row r="55" spans="1:12" ht="26.25" customHeight="1" x14ac:dyDescent="0.3">
      <c r="A55" s="57" t="s">
        <v>68</v>
      </c>
      <c r="B55" s="58"/>
      <c r="C55" s="58"/>
      <c r="D55" s="59"/>
      <c r="E55" s="49"/>
      <c r="F55" s="46"/>
      <c r="G55" s="6"/>
      <c r="H55" s="6"/>
      <c r="I55" s="6"/>
      <c r="K55" s="47"/>
      <c r="L55" s="47"/>
    </row>
    <row r="56" spans="1:12" ht="37.950000000000003" customHeight="1" x14ac:dyDescent="0.3">
      <c r="A56" s="48" t="s">
        <v>69</v>
      </c>
      <c r="B56" s="48"/>
      <c r="C56" s="48"/>
      <c r="D56" s="48"/>
      <c r="E56" s="49"/>
      <c r="F56" s="46"/>
      <c r="G56" s="6"/>
      <c r="H56" s="6"/>
      <c r="I56" s="6"/>
      <c r="K56" s="47"/>
      <c r="L56" s="47"/>
    </row>
    <row r="57" spans="1:12" ht="37.5" customHeight="1" x14ac:dyDescent="0.3">
      <c r="A57" s="48" t="s">
        <v>70</v>
      </c>
      <c r="B57" s="48"/>
      <c r="C57" s="48"/>
      <c r="D57" s="48"/>
      <c r="E57" s="49"/>
      <c r="F57" s="46"/>
      <c r="G57" s="6"/>
      <c r="H57" s="6"/>
      <c r="I57" s="6"/>
      <c r="K57" s="47"/>
      <c r="L57" s="47"/>
    </row>
    <row r="58" spans="1:12" ht="18.75" customHeight="1" x14ac:dyDescent="0.3">
      <c r="A58" s="64" t="s">
        <v>71</v>
      </c>
      <c r="B58" s="65"/>
      <c r="C58" s="65"/>
      <c r="D58" s="66"/>
      <c r="E58" s="49"/>
      <c r="F58" s="46"/>
      <c r="G58" s="6"/>
      <c r="H58" s="6"/>
      <c r="I58" s="6"/>
      <c r="K58" s="47"/>
      <c r="L58" s="47"/>
    </row>
    <row r="59" spans="1:12" ht="28.2" customHeight="1" x14ac:dyDescent="0.3">
      <c r="A59" s="57" t="s">
        <v>72</v>
      </c>
      <c r="B59" s="58"/>
      <c r="C59" s="58"/>
      <c r="D59" s="59"/>
      <c r="E59" s="49"/>
      <c r="F59" s="46"/>
      <c r="G59" s="6"/>
      <c r="H59" s="6"/>
      <c r="I59" s="6"/>
      <c r="K59" s="47"/>
      <c r="L59" s="47"/>
    </row>
    <row r="60" spans="1:12" ht="34.950000000000003" customHeight="1" x14ac:dyDescent="0.3">
      <c r="A60" s="57" t="s">
        <v>73</v>
      </c>
      <c r="B60" s="58"/>
      <c r="C60" s="58"/>
      <c r="D60" s="59"/>
      <c r="E60" s="49"/>
      <c r="F60" s="46"/>
      <c r="G60" s="6"/>
      <c r="H60" s="6"/>
      <c r="I60" s="6"/>
      <c r="K60" s="47"/>
      <c r="L60" s="47"/>
    </row>
    <row r="61" spans="1:12" ht="27.75" customHeight="1" x14ac:dyDescent="0.3">
      <c r="A61" s="57" t="s">
        <v>74</v>
      </c>
      <c r="B61" s="58"/>
      <c r="C61" s="58"/>
      <c r="D61" s="59"/>
      <c r="E61" s="49"/>
      <c r="F61" s="46"/>
      <c r="G61" s="6"/>
      <c r="H61" s="6"/>
      <c r="I61" s="6"/>
      <c r="K61" s="47"/>
      <c r="L61" s="47"/>
    </row>
    <row r="62" spans="1:12" ht="66" customHeight="1" x14ac:dyDescent="0.3">
      <c r="A62" s="67" t="s">
        <v>75</v>
      </c>
      <c r="B62" s="39" t="s">
        <v>35</v>
      </c>
      <c r="C62" s="24" t="s">
        <v>11</v>
      </c>
      <c r="D62" s="24"/>
      <c r="E62" s="45" t="s">
        <v>76</v>
      </c>
      <c r="F62" s="68">
        <f>'[1]январь 2025 г.'!F27+'[1]февраль 2025 г.'!F24+'[1]март 2025 г.'!F24+'[1]апрель 2025 г.'!F23+'[1]май 2025 г.'!F25+'[1]июнь 2025 г.'!F23+'[1]июль 2025 г.'!F25+'[1]август 2025 г.'!F23+'[1]сентябрь 2025 г. '!F23+'[1]октябрь 2025 г.'!F24+'[1]ноябрь 2025 г.'!F24+'[1]декабрь 2025 г.'!F28</f>
        <v>57265.68</v>
      </c>
      <c r="G62" s="6"/>
      <c r="H62" s="6"/>
      <c r="I62" s="6"/>
    </row>
    <row r="63" spans="1:12" ht="28.2" customHeight="1" x14ac:dyDescent="0.3">
      <c r="A63" s="48" t="s">
        <v>77</v>
      </c>
      <c r="B63" s="48"/>
      <c r="C63" s="48"/>
      <c r="D63" s="48"/>
      <c r="E63" s="49"/>
      <c r="F63" s="69"/>
      <c r="G63" s="6"/>
      <c r="H63" s="6"/>
      <c r="I63" s="6"/>
    </row>
    <row r="64" spans="1:12" ht="15.75" customHeight="1" x14ac:dyDescent="0.3">
      <c r="A64" s="63" t="s">
        <v>78</v>
      </c>
      <c r="B64" s="63"/>
      <c r="C64" s="63"/>
      <c r="D64" s="63"/>
      <c r="E64" s="70"/>
      <c r="F64" s="71"/>
      <c r="G64" s="6"/>
      <c r="H64" s="6"/>
      <c r="I64" s="6"/>
    </row>
    <row r="65" spans="1:11" x14ac:dyDescent="0.3">
      <c r="A65" s="72" t="s">
        <v>79</v>
      </c>
      <c r="B65" s="72"/>
      <c r="C65" s="72"/>
      <c r="D65" s="73"/>
      <c r="E65" s="74" t="s">
        <v>80</v>
      </c>
      <c r="F65" s="74">
        <f>SUM(F5:F62)-0.02</f>
        <v>258261.02399999998</v>
      </c>
      <c r="G65" s="6"/>
      <c r="H65" s="6"/>
      <c r="I65" s="6"/>
      <c r="K65" s="75"/>
    </row>
    <row r="66" spans="1:11" x14ac:dyDescent="0.3">
      <c r="A66" s="76" t="s">
        <v>81</v>
      </c>
      <c r="B66" s="76"/>
      <c r="C66" s="76"/>
      <c r="D66" s="76"/>
      <c r="E66" s="76"/>
      <c r="F66" s="76"/>
      <c r="G66" s="6"/>
      <c r="H66" s="6"/>
      <c r="I66" s="6"/>
    </row>
    <row r="67" spans="1:11" ht="61.2" x14ac:dyDescent="0.3">
      <c r="A67" s="77" t="s">
        <v>2</v>
      </c>
      <c r="B67" s="77" t="s">
        <v>3</v>
      </c>
      <c r="C67" s="77" t="s">
        <v>4</v>
      </c>
      <c r="D67" s="77" t="s">
        <v>82</v>
      </c>
      <c r="E67" s="77" t="s">
        <v>5</v>
      </c>
      <c r="F67" s="77" t="s">
        <v>6</v>
      </c>
      <c r="G67" s="6"/>
      <c r="H67" s="6"/>
      <c r="I67" s="6"/>
    </row>
    <row r="68" spans="1:11" ht="24" x14ac:dyDescent="0.3">
      <c r="A68" s="78" t="s">
        <v>83</v>
      </c>
      <c r="B68" s="3" t="s">
        <v>84</v>
      </c>
      <c r="C68" s="3" t="s">
        <v>85</v>
      </c>
      <c r="D68" s="3">
        <v>1</v>
      </c>
      <c r="E68" s="3">
        <v>770</v>
      </c>
      <c r="F68" s="3">
        <v>770</v>
      </c>
      <c r="G68" s="6"/>
      <c r="H68" s="6"/>
      <c r="I68" s="6"/>
    </row>
    <row r="69" spans="1:11" ht="24" x14ac:dyDescent="0.3">
      <c r="A69" s="78" t="s">
        <v>86</v>
      </c>
      <c r="B69" s="79" t="s">
        <v>87</v>
      </c>
      <c r="C69" s="80" t="s">
        <v>85</v>
      </c>
      <c r="D69" s="81">
        <v>6</v>
      </c>
      <c r="E69" s="82">
        <f>F69/D69</f>
        <v>1062.1666666666667</v>
      </c>
      <c r="F69" s="79">
        <v>6373</v>
      </c>
      <c r="G69" s="6"/>
      <c r="H69" s="6"/>
      <c r="I69" s="6"/>
    </row>
    <row r="70" spans="1:11" ht="84" x14ac:dyDescent="0.3">
      <c r="A70" s="78" t="s">
        <v>88</v>
      </c>
      <c r="B70" s="79" t="s">
        <v>89</v>
      </c>
      <c r="C70" s="80" t="s">
        <v>85</v>
      </c>
      <c r="D70" s="81">
        <v>1</v>
      </c>
      <c r="E70" s="82">
        <v>6105</v>
      </c>
      <c r="F70" s="79">
        <v>6105</v>
      </c>
      <c r="G70" s="6"/>
      <c r="H70" s="6"/>
      <c r="I70" s="6"/>
      <c r="K70" s="75">
        <f>F74+F65</f>
        <v>338423.02399999998</v>
      </c>
    </row>
    <row r="71" spans="1:11" ht="48" x14ac:dyDescent="0.3">
      <c r="A71" s="78" t="s">
        <v>90</v>
      </c>
      <c r="B71" s="79" t="s">
        <v>89</v>
      </c>
      <c r="C71" s="80" t="s">
        <v>85</v>
      </c>
      <c r="D71" s="81">
        <v>1</v>
      </c>
      <c r="E71" s="82">
        <v>12943</v>
      </c>
      <c r="F71" s="79">
        <v>12943</v>
      </c>
      <c r="G71" s="6"/>
      <c r="H71" s="6"/>
      <c r="I71" s="6"/>
    </row>
    <row r="72" spans="1:11" ht="48" x14ac:dyDescent="0.3">
      <c r="A72" s="78" t="s">
        <v>91</v>
      </c>
      <c r="B72" s="79" t="s">
        <v>92</v>
      </c>
      <c r="C72" s="80" t="s">
        <v>93</v>
      </c>
      <c r="D72" s="81">
        <v>6</v>
      </c>
      <c r="E72" s="82">
        <f>F72/D72</f>
        <v>8646.8333333333339</v>
      </c>
      <c r="F72" s="79">
        <v>51881</v>
      </c>
      <c r="G72" s="6"/>
      <c r="H72" s="6"/>
      <c r="I72" s="6"/>
    </row>
    <row r="73" spans="1:11" ht="36" x14ac:dyDescent="0.3">
      <c r="A73" s="78" t="s">
        <v>94</v>
      </c>
      <c r="B73" s="79" t="s">
        <v>95</v>
      </c>
      <c r="C73" s="80" t="s">
        <v>85</v>
      </c>
      <c r="D73" s="81">
        <v>1</v>
      </c>
      <c r="E73" s="82">
        <v>2090</v>
      </c>
      <c r="F73" s="79">
        <v>2090</v>
      </c>
      <c r="G73" s="6"/>
      <c r="H73" s="6"/>
      <c r="I73" s="6"/>
    </row>
    <row r="74" spans="1:11" x14ac:dyDescent="0.3">
      <c r="A74" s="83" t="s">
        <v>96</v>
      </c>
      <c r="B74" s="84"/>
      <c r="C74" s="84"/>
      <c r="D74" s="84"/>
      <c r="E74" s="85"/>
      <c r="F74" s="84">
        <f>SUM(F68:F73)</f>
        <v>80162</v>
      </c>
      <c r="G74" s="6"/>
      <c r="H74" s="6"/>
      <c r="I74" s="6"/>
    </row>
    <row r="75" spans="1:11" x14ac:dyDescent="0.3">
      <c r="A75" s="86" t="s">
        <v>97</v>
      </c>
      <c r="B75" s="86"/>
      <c r="C75" s="86"/>
      <c r="D75" s="86"/>
      <c r="E75" s="86"/>
      <c r="F75" s="86"/>
      <c r="G75" s="6"/>
      <c r="H75" s="6"/>
      <c r="I75" s="6"/>
    </row>
    <row r="76" spans="1:11" ht="29.25" customHeight="1" x14ac:dyDescent="0.3">
      <c r="A76" s="87" t="s">
        <v>98</v>
      </c>
      <c r="B76" s="87"/>
      <c r="C76" s="87"/>
      <c r="D76" s="87"/>
      <c r="E76" s="87"/>
      <c r="F76" s="87"/>
      <c r="G76" s="6"/>
      <c r="H76" s="6"/>
      <c r="I76" s="6"/>
    </row>
    <row r="77" spans="1:11" ht="26.25" customHeight="1" x14ac:dyDescent="0.3">
      <c r="A77" s="87" t="s">
        <v>99</v>
      </c>
      <c r="B77" s="87"/>
      <c r="C77" s="87"/>
      <c r="D77" s="87"/>
      <c r="E77" s="87"/>
      <c r="F77" s="87"/>
      <c r="G77" s="6"/>
      <c r="H77" s="6"/>
      <c r="I77" s="6"/>
    </row>
    <row r="78" spans="1:11" x14ac:dyDescent="0.3">
      <c r="A78" s="88" t="s">
        <v>100</v>
      </c>
      <c r="B78" s="88"/>
      <c r="C78" s="88"/>
      <c r="D78" s="88"/>
      <c r="E78" s="88"/>
      <c r="F78" s="88"/>
      <c r="G78" s="6"/>
      <c r="H78" s="6"/>
      <c r="I78" s="6"/>
    </row>
    <row r="79" spans="1:11" x14ac:dyDescent="0.3">
      <c r="A79" s="89" t="s">
        <v>101</v>
      </c>
      <c r="B79" s="89"/>
      <c r="C79" s="89"/>
      <c r="D79" s="89"/>
      <c r="E79" s="89"/>
      <c r="F79" s="89"/>
      <c r="G79" s="6"/>
      <c r="H79" s="6"/>
      <c r="I79" s="6"/>
    </row>
    <row r="80" spans="1:11" ht="27" customHeight="1" x14ac:dyDescent="0.3">
      <c r="A80" s="88" t="s">
        <v>102</v>
      </c>
      <c r="B80" s="88"/>
      <c r="C80" s="88"/>
      <c r="D80" s="88"/>
      <c r="E80" s="88"/>
      <c r="F80" s="88"/>
      <c r="G80" s="6"/>
      <c r="H80" s="6"/>
      <c r="I80" s="6"/>
    </row>
    <row r="81" spans="1:9" x14ac:dyDescent="0.3">
      <c r="A81" s="88" t="s">
        <v>103</v>
      </c>
      <c r="B81" s="88"/>
      <c r="C81" s="88"/>
      <c r="D81" s="88"/>
      <c r="E81" s="88"/>
      <c r="F81" s="88"/>
      <c r="G81" s="6"/>
      <c r="H81" s="6"/>
      <c r="I81" s="6"/>
    </row>
    <row r="82" spans="1:9" x14ac:dyDescent="0.3">
      <c r="A82" s="90" t="s">
        <v>104</v>
      </c>
      <c r="B82" s="90"/>
      <c r="C82" s="90"/>
      <c r="D82" s="90"/>
      <c r="E82" s="90"/>
      <c r="F82" s="90"/>
      <c r="G82" s="6"/>
      <c r="H82" s="6"/>
      <c r="I82" s="6"/>
    </row>
    <row r="83" spans="1:9" ht="26.25" customHeight="1" x14ac:dyDescent="0.3">
      <c r="A83" s="87" t="s">
        <v>105</v>
      </c>
      <c r="B83" s="87"/>
      <c r="C83" s="87"/>
      <c r="D83" s="87"/>
      <c r="E83" s="87"/>
      <c r="F83" s="87"/>
      <c r="G83" s="6"/>
      <c r="H83" s="6"/>
      <c r="I83" s="6"/>
    </row>
    <row r="84" spans="1:9" ht="15.75" customHeight="1" x14ac:dyDescent="0.3">
      <c r="A84" s="87" t="s">
        <v>106</v>
      </c>
      <c r="B84" s="87"/>
      <c r="C84" s="87"/>
      <c r="D84" s="87"/>
      <c r="E84" s="87"/>
      <c r="F84" s="87"/>
      <c r="G84" s="6"/>
      <c r="H84" s="6"/>
      <c r="I84" s="6"/>
    </row>
    <row r="85" spans="1:9" x14ac:dyDescent="0.3">
      <c r="A85" s="90" t="s">
        <v>107</v>
      </c>
      <c r="B85" s="90"/>
      <c r="C85" s="90"/>
      <c r="D85" s="90"/>
      <c r="E85" s="90"/>
      <c r="F85" s="90"/>
      <c r="G85" s="6"/>
      <c r="H85" s="6"/>
      <c r="I85" s="6"/>
    </row>
    <row r="86" spans="1:9" ht="27" customHeight="1" x14ac:dyDescent="0.3">
      <c r="A86" s="87" t="s">
        <v>108</v>
      </c>
      <c r="B86" s="87"/>
      <c r="C86" s="87"/>
      <c r="D86" s="87"/>
      <c r="E86" s="87"/>
      <c r="F86" s="87"/>
      <c r="G86" s="6"/>
      <c r="H86" s="6"/>
      <c r="I86" s="6"/>
    </row>
    <row r="87" spans="1:9" x14ac:dyDescent="0.3">
      <c r="A87" s="87" t="s">
        <v>109</v>
      </c>
      <c r="B87" s="87"/>
      <c r="C87" s="87"/>
      <c r="D87" s="87"/>
      <c r="E87" s="87"/>
      <c r="F87" s="87"/>
      <c r="G87" s="6"/>
      <c r="H87" s="6"/>
      <c r="I87" s="6"/>
    </row>
    <row r="88" spans="1:9" x14ac:dyDescent="0.3">
      <c r="A88" s="87" t="s">
        <v>110</v>
      </c>
      <c r="B88" s="87"/>
      <c r="C88" s="87"/>
      <c r="D88" s="87"/>
      <c r="E88" s="87"/>
      <c r="F88" s="87"/>
      <c r="G88" s="6"/>
      <c r="H88" s="6"/>
      <c r="I88" s="6"/>
    </row>
    <row r="89" spans="1:9" x14ac:dyDescent="0.3">
      <c r="A89" s="6"/>
      <c r="B89" s="6"/>
      <c r="C89" s="6"/>
      <c r="D89" s="6"/>
      <c r="E89" s="6"/>
      <c r="F89" s="6"/>
      <c r="G89" s="6"/>
      <c r="H89" s="6"/>
      <c r="I89" s="6"/>
    </row>
    <row r="90" spans="1:9" x14ac:dyDescent="0.3">
      <c r="A90" s="91"/>
      <c r="B90" s="91" t="s">
        <v>111</v>
      </c>
      <c r="C90" s="91"/>
      <c r="D90" s="91"/>
      <c r="E90" s="92"/>
      <c r="F90" s="92"/>
      <c r="G90" s="6"/>
      <c r="H90" s="6"/>
      <c r="I90" s="6"/>
    </row>
    <row r="91" spans="1:9" x14ac:dyDescent="0.3">
      <c r="A91" s="92" t="s">
        <v>112</v>
      </c>
      <c r="B91" s="92"/>
      <c r="C91" s="92"/>
      <c r="D91" s="92"/>
      <c r="E91" s="92"/>
      <c r="F91" s="92"/>
      <c r="G91" s="6"/>
      <c r="H91" s="6"/>
      <c r="I91" s="6"/>
    </row>
    <row r="92" spans="1:9" x14ac:dyDescent="0.3">
      <c r="A92" s="93"/>
      <c r="B92" s="94"/>
      <c r="C92" s="94"/>
      <c r="D92" s="94"/>
      <c r="E92" s="95"/>
      <c r="F92" s="94"/>
      <c r="G92" s="6"/>
      <c r="H92" s="6"/>
      <c r="I92" s="6"/>
    </row>
    <row r="93" spans="1:9" x14ac:dyDescent="0.3">
      <c r="A93" s="96" t="s">
        <v>113</v>
      </c>
      <c r="B93" s="96"/>
      <c r="C93" s="96"/>
      <c r="D93" s="96"/>
      <c r="E93" s="96"/>
      <c r="F93" s="96"/>
      <c r="G93" s="6"/>
      <c r="H93" s="6"/>
      <c r="I93" s="6"/>
    </row>
    <row r="94" spans="1:9" x14ac:dyDescent="0.3">
      <c r="A94" s="96" t="s">
        <v>114</v>
      </c>
      <c r="B94" s="96"/>
      <c r="C94" s="96"/>
      <c r="D94" s="96"/>
      <c r="E94" s="96"/>
      <c r="F94" s="96"/>
      <c r="G94" s="6"/>
      <c r="H94" s="6"/>
      <c r="I94" s="6"/>
    </row>
  </sheetData>
  <mergeCells count="95">
    <mergeCell ref="A85:F85"/>
    <mergeCell ref="A86:F86"/>
    <mergeCell ref="A87:F87"/>
    <mergeCell ref="A88:F88"/>
    <mergeCell ref="A93:F93"/>
    <mergeCell ref="A94:F94"/>
    <mergeCell ref="A79:F79"/>
    <mergeCell ref="A80:F80"/>
    <mergeCell ref="A81:F81"/>
    <mergeCell ref="A82:F82"/>
    <mergeCell ref="A83:F83"/>
    <mergeCell ref="A84:F84"/>
    <mergeCell ref="A65:D65"/>
    <mergeCell ref="A66:F66"/>
    <mergeCell ref="A75:F75"/>
    <mergeCell ref="A76:F76"/>
    <mergeCell ref="A77:F77"/>
    <mergeCell ref="A78:F78"/>
    <mergeCell ref="A60:D60"/>
    <mergeCell ref="A61:D61"/>
    <mergeCell ref="C62:D62"/>
    <mergeCell ref="E62:E64"/>
    <mergeCell ref="F62:F64"/>
    <mergeCell ref="A63:D63"/>
    <mergeCell ref="A64:D64"/>
    <mergeCell ref="A54:D54"/>
    <mergeCell ref="A55:D55"/>
    <mergeCell ref="A56:D56"/>
    <mergeCell ref="A57:D57"/>
    <mergeCell ref="A58:D58"/>
    <mergeCell ref="A59:D59"/>
    <mergeCell ref="A48:D48"/>
    <mergeCell ref="A49:D49"/>
    <mergeCell ref="A50:D50"/>
    <mergeCell ref="A51:D51"/>
    <mergeCell ref="A52:D52"/>
    <mergeCell ref="A53:D53"/>
    <mergeCell ref="A42:D42"/>
    <mergeCell ref="A43:D43"/>
    <mergeCell ref="A44:D44"/>
    <mergeCell ref="A45:D45"/>
    <mergeCell ref="A46:D46"/>
    <mergeCell ref="A47:D47"/>
    <mergeCell ref="A36:D36"/>
    <mergeCell ref="A37:D37"/>
    <mergeCell ref="A38:D38"/>
    <mergeCell ref="A39:D39"/>
    <mergeCell ref="A40:D40"/>
    <mergeCell ref="A41:D41"/>
    <mergeCell ref="A30:D30"/>
    <mergeCell ref="A31:D31"/>
    <mergeCell ref="A32:D32"/>
    <mergeCell ref="A33:D33"/>
    <mergeCell ref="A34:D34"/>
    <mergeCell ref="A35:D35"/>
    <mergeCell ref="K22:L22"/>
    <mergeCell ref="C23:D23"/>
    <mergeCell ref="E23:E61"/>
    <mergeCell ref="F23:F61"/>
    <mergeCell ref="A24:D24"/>
    <mergeCell ref="A25:D25"/>
    <mergeCell ref="A26:D26"/>
    <mergeCell ref="A27:D27"/>
    <mergeCell ref="A28:D28"/>
    <mergeCell ref="A29:D29"/>
    <mergeCell ref="C17:D17"/>
    <mergeCell ref="C18:D18"/>
    <mergeCell ref="A19:F19"/>
    <mergeCell ref="C20:D20"/>
    <mergeCell ref="C21:D21"/>
    <mergeCell ref="C22:D22"/>
    <mergeCell ref="K11:L11"/>
    <mergeCell ref="C12:D12"/>
    <mergeCell ref="C13:D13"/>
    <mergeCell ref="C14:D14"/>
    <mergeCell ref="C15:D15"/>
    <mergeCell ref="C16:D16"/>
    <mergeCell ref="A7:A18"/>
    <mergeCell ref="B7:B18"/>
    <mergeCell ref="C7:D7"/>
    <mergeCell ref="C8:D8"/>
    <mergeCell ref="K8:L8"/>
    <mergeCell ref="C9:D9"/>
    <mergeCell ref="K9:L9"/>
    <mergeCell ref="C10:D10"/>
    <mergeCell ref="K10:L10"/>
    <mergeCell ref="C11:D11"/>
    <mergeCell ref="A1:I1"/>
    <mergeCell ref="A2:I2"/>
    <mergeCell ref="C3:D3"/>
    <mergeCell ref="A4:F4"/>
    <mergeCell ref="A5:A6"/>
    <mergeCell ref="B5:B6"/>
    <mergeCell ref="C5:D5"/>
    <mergeCell ref="C6:D6"/>
  </mergeCells>
  <hyperlinks>
    <hyperlink ref="A41" r:id="rId1" display="https://kv.burmistr.ru/economy/works/view/86351"/>
    <hyperlink ref="A42" r:id="rId2" display="https://kv.burmistr.ru/economy/works/view/86352"/>
    <hyperlink ref="A43" r:id="rId3" display="https://kv.burmistr.ru/economy/works/view/86353"/>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Годовой акт за 2025 г.</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dcterms:created xsi:type="dcterms:W3CDTF">2026-02-25T13:44:29Z</dcterms:created>
  <dcterms:modified xsi:type="dcterms:W3CDTF">2026-02-25T13:46:24Z</dcterms:modified>
</cp:coreProperties>
</file>