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48" windowWidth="22980" windowHeight="10584"/>
  </bookViews>
  <sheets>
    <sheet name="Годовой акт 2020 г.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F22" i="1" l="1"/>
  <c r="E20" i="1"/>
  <c r="E17" i="1"/>
  <c r="E16" i="1"/>
  <c r="K13" i="1"/>
  <c r="E13" i="1"/>
  <c r="K9" i="1"/>
  <c r="F9" i="1"/>
  <c r="L8" i="1"/>
  <c r="K8" i="1"/>
  <c r="F8" i="1"/>
  <c r="F7" i="1"/>
  <c r="F6" i="1"/>
  <c r="F13" i="1" s="1"/>
  <c r="F5" i="1"/>
</calcChain>
</file>

<file path=xl/sharedStrings.xml><?xml version="1.0" encoding="utf-8"?>
<sst xmlns="http://schemas.openxmlformats.org/spreadsheetml/2006/main" count="57" uniqueCount="43">
  <si>
    <t>ГОДОВОЙ АКТ за 2020 г.</t>
  </si>
  <si>
    <t>приёмки оказанных услуг и  выполненных работ по содержанию и текущему ремонту общего имущества в многоквартирном доме № 13 по ул. Кирова</t>
  </si>
  <si>
    <t>Наименование вида работы (услуги)</t>
  </si>
  <si>
    <t>Периодичность  количественный показатель выполненной работы (оказанной услуги)</t>
  </si>
  <si>
    <t>Единица измерения работы (услуги)</t>
  </si>
  <si>
    <t>Стоимость / сметная стоимость выполненной работы (оказанной услуги) за единицу</t>
  </si>
  <si>
    <t>Цена выполненной работы (оказанной услуги), в рублях</t>
  </si>
  <si>
    <t>СОДЕРЖАНИЕ ОБЩЕГО ИМУЩЕСТВА (обслуживаемая площадь - 3838,1 кв.м.)</t>
  </si>
  <si>
    <t>Содержание внутридомовых  инженерных сетей водоснабжения, теплоснабжения, канализации, электроснабжения, в т.ч. мелкий  до 2-х метров ремонт сетей - согласно минимального перечня</t>
  </si>
  <si>
    <t>ежедневно</t>
  </si>
  <si>
    <r>
      <t>руб./ м</t>
    </r>
    <r>
      <rPr>
        <vertAlign val="superscript"/>
        <sz val="11"/>
        <color theme="1"/>
        <rFont val="Calibri"/>
        <family val="2"/>
        <charset val="204"/>
        <scheme val="minor"/>
      </rPr>
      <t>2</t>
    </r>
  </si>
  <si>
    <t xml:space="preserve">Аварийно-диспетчерская служба </t>
  </si>
  <si>
    <t>руб./ м2</t>
  </si>
  <si>
    <t xml:space="preserve">Уборка лестничных клеток - 445 кв.м.                                         </t>
  </si>
  <si>
    <t xml:space="preserve">ежедневно    </t>
  </si>
  <si>
    <t xml:space="preserve">Содержание придомовой территории 1 класса - 726 кв.м., газон - 780 кв.м. </t>
  </si>
  <si>
    <t>6 раз в неделю</t>
  </si>
  <si>
    <t>Дератизация подвального помещения</t>
  </si>
  <si>
    <t>ежемесячно</t>
  </si>
  <si>
    <t>Промывка, опрессовка системы отопления</t>
  </si>
  <si>
    <t>1 раз перед началом отопительного сезона</t>
  </si>
  <si>
    <t xml:space="preserve">Проведение влажной уборки по режиму дезинфекции МОП в порядке, предусмотренным п.11.17 распоряжения Главы РК от 12.03.2020 г. № 127-Р:              </t>
  </si>
  <si>
    <t>в период с 19.05.2020 г. по 31.05.2020 г.;      в период с 01.06.2020 г. по 18.06.2020г.;      в период с 01.11.2020 г. по 30.11.2020г.</t>
  </si>
  <si>
    <t xml:space="preserve">1609,58  кв.м.             (л/ клетки, стены подъездов)                                              </t>
  </si>
  <si>
    <t>Клиндезин Экстра (средство дезинфицирующее с моющим эффектом)                                  - Маска одноразовая                                          - Резиновые перчатки</t>
  </si>
  <si>
    <t>Итого по содержанию:</t>
  </si>
  <si>
    <t>РЕМОНТ ОБЩЕГО ИМУЩЕСТВА</t>
  </si>
  <si>
    <t xml:space="preserve">Фактический объем выполненных работ </t>
  </si>
  <si>
    <t>Замена аврийного участка стояка системы канализации диам. 100 мм в квартире № 19</t>
  </si>
  <si>
    <t>январь 2020 г.</t>
  </si>
  <si>
    <t>м.п.</t>
  </si>
  <si>
    <t>Ревизия этажных эл. щитов в подъезде № 2 (кв №№ 25,26,27,31,32,33) с установкой автоматов на 40 А</t>
  </si>
  <si>
    <t>шт.</t>
  </si>
  <si>
    <t>Установка металлической скамейки на придомовой территории с последующим бетонированием (подъезд № 2)</t>
  </si>
  <si>
    <t>май 2020 г.</t>
  </si>
  <si>
    <t>Поверка прибора учета тепловой энергии (снятие прибора учета, сдача их на поверку в специализированную организацию на поверку, монтаж прибора учета тепловой энергии, сдача прибора учета тепловой энергии ООО "Петербургтеплоэнерго"</t>
  </si>
  <si>
    <t>сентябрь 2020 г.</t>
  </si>
  <si>
    <t>т/у</t>
  </si>
  <si>
    <t>Замена неисправных энергосберегающих ламп в сетильниках на л/клетках в подъездах №№ 1,2</t>
  </si>
  <si>
    <t>Прочистка канализационного выпуска с применением спецтехники ООО "Карелводоканал"</t>
  </si>
  <si>
    <t>декабрь 2020 г.</t>
  </si>
  <si>
    <t>час</t>
  </si>
  <si>
    <t>Итого по ремонту: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</si>
</sst>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.5"/>
      <color theme="1"/>
      <name val="Calibri"/>
      <family val="2"/>
      <charset val="204"/>
      <scheme val="minor"/>
    </font>
    <font>
      <vertAlign val="superscript"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wrapText="1"/>
    </xf>
    <xf numFmtId="0" fontId="0" fillId="0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2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 wrapText="1"/>
    </xf>
    <xf numFmtId="2" fontId="0" fillId="0" borderId="5" xfId="0" applyNumberFormat="1" applyFont="1" applyFill="1" applyBorder="1" applyAlignment="1">
      <alignment horizontal="center" vertical="center"/>
    </xf>
    <xf numFmtId="0" fontId="0" fillId="0" borderId="5" xfId="0" applyFont="1" applyFill="1" applyBorder="1" applyAlignment="1">
      <alignment vertical="center" wrapText="1"/>
    </xf>
    <xf numFmtId="0" fontId="0" fillId="0" borderId="5" xfId="0" applyFont="1" applyFill="1" applyBorder="1" applyAlignment="1">
      <alignment vertical="center"/>
    </xf>
    <xf numFmtId="2" fontId="0" fillId="0" borderId="5" xfId="0" applyNumberFormat="1" applyFont="1" applyFill="1" applyBorder="1" applyAlignment="1">
      <alignment horizontal="center" vertical="distributed" wrapText="1"/>
    </xf>
    <xf numFmtId="2" fontId="0" fillId="0" borderId="0" xfId="0" applyNumberFormat="1"/>
    <xf numFmtId="0" fontId="0" fillId="0" borderId="1" xfId="0" applyFont="1" applyFill="1" applyBorder="1" applyAlignment="1">
      <alignment horizontal="center" wrapText="1"/>
    </xf>
    <xf numFmtId="2" fontId="0" fillId="0" borderId="1" xfId="0" applyNumberFormat="1" applyFont="1" applyFill="1" applyBorder="1" applyAlignment="1">
      <alignment horizontal="center" wrapText="1"/>
    </xf>
    <xf numFmtId="0" fontId="0" fillId="0" borderId="1" xfId="0" applyFont="1" applyFill="1" applyBorder="1" applyAlignment="1">
      <alignment wrapText="1"/>
    </xf>
    <xf numFmtId="0" fontId="0" fillId="0" borderId="1" xfId="0" applyFont="1" applyFill="1" applyBorder="1" applyAlignment="1">
      <alignment horizontal="center"/>
    </xf>
    <xf numFmtId="2" fontId="0" fillId="0" borderId="1" xfId="0" applyNumberFormat="1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5" xfId="0" applyFont="1" applyBorder="1" applyAlignment="1">
      <alignment wrapText="1"/>
    </xf>
    <xf numFmtId="0" fontId="0" fillId="0" borderId="5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2" fontId="0" fillId="0" borderId="5" xfId="0" applyNumberFormat="1" applyFont="1" applyFill="1" applyBorder="1" applyAlignment="1">
      <alignment horizontal="center" vertical="center"/>
    </xf>
    <xf numFmtId="2" fontId="0" fillId="0" borderId="7" xfId="0" applyNumberFormat="1" applyFont="1" applyBorder="1" applyAlignment="1">
      <alignment horizontal="center" vertical="center"/>
    </xf>
    <xf numFmtId="0" fontId="0" fillId="0" borderId="8" xfId="0" applyFont="1" applyBorder="1" applyAlignment="1">
      <alignment wrapText="1"/>
    </xf>
    <xf numFmtId="0" fontId="0" fillId="0" borderId="8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2" fontId="0" fillId="0" borderId="8" xfId="0" applyNumberFormat="1" applyFont="1" applyFill="1" applyBorder="1" applyAlignment="1">
      <alignment horizontal="center" vertical="center"/>
    </xf>
    <xf numFmtId="2" fontId="0" fillId="0" borderId="8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left" wrapText="1"/>
    </xf>
    <xf numFmtId="0" fontId="1" fillId="0" borderId="3" xfId="0" applyFont="1" applyBorder="1" applyAlignment="1">
      <alignment horizontal="left" wrapText="1"/>
    </xf>
    <xf numFmtId="2" fontId="1" fillId="0" borderId="1" xfId="0" applyNumberFormat="1" applyFont="1" applyFill="1" applyBorder="1" applyAlignment="1">
      <alignment horizontal="center"/>
    </xf>
    <xf numFmtId="0" fontId="1" fillId="0" borderId="4" xfId="0" applyFont="1" applyBorder="1" applyAlignment="1">
      <alignment horizont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wrapText="1"/>
    </xf>
    <xf numFmtId="17" fontId="0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" fontId="6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left" wrapText="1"/>
    </xf>
    <xf numFmtId="0" fontId="0" fillId="0" borderId="1" xfId="0" applyFont="1" applyBorder="1" applyAlignment="1">
      <alignment horizontal="center" wrapText="1"/>
    </xf>
    <xf numFmtId="2" fontId="0" fillId="0" borderId="1" xfId="0" applyNumberFormat="1" applyFont="1" applyBorder="1" applyAlignment="1">
      <alignment horizontal="center" wrapText="1"/>
    </xf>
    <xf numFmtId="1" fontId="1" fillId="0" borderId="1" xfId="0" applyNumberFormat="1" applyFont="1" applyBorder="1" applyAlignment="1">
      <alignment horizontal="center" wrapText="1"/>
    </xf>
    <xf numFmtId="0" fontId="0" fillId="0" borderId="0" xfId="0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40;&#1050;&#1058;&#1067;%20&#1047;&#1040;%20&#1052;&#1045;&#1057;&#1071;&#1062;%20%20&#1050;&#1080;&#1088;&#1086;&#1074;&#1072;,%2013+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нварь 2016"/>
      <sheetName val="Февраль 2016 г."/>
      <sheetName val="март 2016 г."/>
      <sheetName val="апрель 2016 г."/>
      <sheetName val="май 2016 г."/>
      <sheetName val="июнь 2016 г."/>
      <sheetName val="июль 2016 г."/>
      <sheetName val="август2016г."/>
      <sheetName val="сентябрь 2016"/>
      <sheetName val="октябрь 2016 г."/>
      <sheetName val="ноябрь 2016 г."/>
      <sheetName val="декабрь 2016г."/>
      <sheetName val="январь 2017 г."/>
      <sheetName val="февраль 2017г."/>
      <sheetName val="март 2017 г."/>
      <sheetName val="апрель 2017 г."/>
      <sheetName val="май 2017 г."/>
      <sheetName val="июнь 2017 г."/>
      <sheetName val="июль 2017 г. "/>
      <sheetName val="август 2017 г. "/>
      <sheetName val="сентябрь 2017 г."/>
      <sheetName val="октябрь 2017 г."/>
      <sheetName val="ноябрь 2017 г."/>
      <sheetName val="декабрь 2017 г."/>
      <sheetName val="Годовой акт за 2017 г."/>
      <sheetName val="сравнение"/>
      <sheetName val="январь 2018 г."/>
      <sheetName val="февраль 2018 г."/>
      <sheetName val="март 2018 г."/>
      <sheetName val="апрель 2018 г."/>
      <sheetName val="май 2018 г."/>
      <sheetName val="июнь 2018 г."/>
      <sheetName val="июль 2018 г."/>
      <sheetName val="август 2018 г."/>
      <sheetName val="сентябрь 2018 г."/>
      <sheetName val="октябрь 2018 г."/>
      <sheetName val="ноябрь 2018 г."/>
      <sheetName val="декабрь 2018 г."/>
      <sheetName val="сравнение 2018 г."/>
      <sheetName val="годовой акт 2018 г."/>
      <sheetName val="январь 2019 г."/>
      <sheetName val="февраль 2019 г."/>
      <sheetName val="март 2019 г."/>
      <sheetName val="апрель 2019 г."/>
      <sheetName val="май 2019 г."/>
      <sheetName val="июнь 2019 г."/>
      <sheetName val="июль 2019 г."/>
      <sheetName val="август 2019 г."/>
      <sheetName val="сентябрь 2019 г."/>
      <sheetName val="октябрь 2019 г."/>
      <sheetName val="ноябрь 2019г."/>
      <sheetName val="декабрь 2019 г."/>
      <sheetName val="Годовой акт 2019 г."/>
      <sheetName val="январь 2020 г."/>
      <sheetName val="февраль 2020 г."/>
      <sheetName val="март 2020 г."/>
      <sheetName val="апрель 2020 г."/>
      <sheetName val="май 2020 г."/>
      <sheetName val="июнь 2020 г."/>
      <sheetName val="июль 2020 г."/>
      <sheetName val="август 2020 г."/>
      <sheetName val="сентябрь 2020 г."/>
      <sheetName val="октябрь 2020 г."/>
      <sheetName val="ноябрь 2020 г."/>
      <sheetName val="декабрь  2020 г."/>
      <sheetName val="Годовой акт 2020 г."/>
      <sheetName val="январь 2021 г."/>
      <sheetName val="февраль 2021 г."/>
      <sheetName val="март 2021 г."/>
      <sheetName val="апрель 2021 г."/>
      <sheetName val="май 2021 г."/>
      <sheetName val="июнь 2021 г."/>
      <sheetName val="июль 2021 г."/>
      <sheetName val="август 2021 г."/>
      <sheetName val="сентябрь 2021 г."/>
      <sheetName val="октябрь 2021 г."/>
      <sheetName val="ноябрь 2021 г."/>
      <sheetName val="декабрь 2021 г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>
        <row r="8">
          <cell r="F8">
            <v>14968.395</v>
          </cell>
        </row>
        <row r="9">
          <cell r="F9">
            <v>8827.5149999999994</v>
          </cell>
        </row>
        <row r="10">
          <cell r="F10">
            <v>8816.1</v>
          </cell>
        </row>
        <row r="11">
          <cell r="F11">
            <v>9657.6150999999991</v>
          </cell>
        </row>
        <row r="12">
          <cell r="F12">
            <v>76.76100000000001</v>
          </cell>
        </row>
        <row r="13">
          <cell r="F13">
            <v>42346.386100000003</v>
          </cell>
        </row>
      </sheetData>
      <sheetData sheetId="54">
        <row r="8">
          <cell r="F8">
            <v>14968.395</v>
          </cell>
        </row>
        <row r="9">
          <cell r="F9">
            <v>8827.5149999999994</v>
          </cell>
        </row>
        <row r="10">
          <cell r="F10">
            <v>8816.1</v>
          </cell>
        </row>
        <row r="11">
          <cell r="F11">
            <v>9657.6150999999991</v>
          </cell>
        </row>
        <row r="12">
          <cell r="F12">
            <v>76.76100000000001</v>
          </cell>
        </row>
        <row r="13">
          <cell r="F13">
            <v>42346.386100000003</v>
          </cell>
        </row>
      </sheetData>
      <sheetData sheetId="55">
        <row r="8">
          <cell r="F8">
            <v>14968.395</v>
          </cell>
        </row>
        <row r="9">
          <cell r="F9">
            <v>8827.5149999999994</v>
          </cell>
        </row>
        <row r="10">
          <cell r="F10">
            <v>8816.1</v>
          </cell>
        </row>
        <row r="11">
          <cell r="F11">
            <v>9657.6150999999991</v>
          </cell>
        </row>
        <row r="12">
          <cell r="F12">
            <v>76.76100000000001</v>
          </cell>
        </row>
        <row r="13">
          <cell r="F13">
            <v>42346.386100000003</v>
          </cell>
        </row>
      </sheetData>
      <sheetData sheetId="56">
        <row r="8">
          <cell r="F8">
            <v>14968.395</v>
          </cell>
        </row>
        <row r="9">
          <cell r="F9">
            <v>8827.5149999999994</v>
          </cell>
        </row>
        <row r="10">
          <cell r="F10">
            <v>8816.1</v>
          </cell>
        </row>
        <row r="11">
          <cell r="F11">
            <v>9657.6150999999991</v>
          </cell>
        </row>
        <row r="12">
          <cell r="F12">
            <v>76.76100000000001</v>
          </cell>
        </row>
        <row r="13">
          <cell r="F13">
            <v>42346.386100000003</v>
          </cell>
        </row>
      </sheetData>
      <sheetData sheetId="57">
        <row r="8">
          <cell r="F8">
            <v>14968.395</v>
          </cell>
        </row>
        <row r="9">
          <cell r="F9">
            <v>8827.5149999999994</v>
          </cell>
        </row>
        <row r="10">
          <cell r="F10">
            <v>8816.1</v>
          </cell>
        </row>
        <row r="11">
          <cell r="F11">
            <v>9657.6150999999991</v>
          </cell>
        </row>
        <row r="12">
          <cell r="F12">
            <v>76.76100000000001</v>
          </cell>
        </row>
        <row r="15">
          <cell r="F15">
            <v>42346.386100000003</v>
          </cell>
        </row>
      </sheetData>
      <sheetData sheetId="58">
        <row r="8">
          <cell r="F8">
            <v>14968.395</v>
          </cell>
        </row>
        <row r="9">
          <cell r="F9">
            <v>8827.5149999999994</v>
          </cell>
        </row>
        <row r="10">
          <cell r="F10">
            <v>8816.1</v>
          </cell>
        </row>
        <row r="11">
          <cell r="F11">
            <v>9657.6150999999991</v>
          </cell>
        </row>
        <row r="12">
          <cell r="F12">
            <v>76.76100000000001</v>
          </cell>
        </row>
        <row r="16">
          <cell r="F16">
            <v>45146.386100000003</v>
          </cell>
        </row>
      </sheetData>
      <sheetData sheetId="59">
        <row r="8">
          <cell r="F8">
            <v>14968.395</v>
          </cell>
        </row>
        <row r="9">
          <cell r="F9">
            <v>8827.5149999999994</v>
          </cell>
        </row>
        <row r="10">
          <cell r="F10">
            <v>8816.1</v>
          </cell>
        </row>
        <row r="11">
          <cell r="F11">
            <v>9657.6150999999991</v>
          </cell>
        </row>
        <row r="12">
          <cell r="F12">
            <v>76.76100000000001</v>
          </cell>
        </row>
        <row r="13">
          <cell r="F13">
            <v>42346.386100000003</v>
          </cell>
        </row>
      </sheetData>
      <sheetData sheetId="60">
        <row r="8">
          <cell r="F8">
            <v>14968.395</v>
          </cell>
        </row>
        <row r="9">
          <cell r="F9">
            <v>8827.5149999999994</v>
          </cell>
        </row>
        <row r="10">
          <cell r="F10">
            <v>8816.1</v>
          </cell>
        </row>
        <row r="11">
          <cell r="F11">
            <v>9657.6150999999991</v>
          </cell>
        </row>
        <row r="12">
          <cell r="F12">
            <v>76.76100000000001</v>
          </cell>
        </row>
        <row r="13">
          <cell r="F13">
            <v>42346.386100000003</v>
          </cell>
        </row>
      </sheetData>
      <sheetData sheetId="61">
        <row r="8">
          <cell r="F8">
            <v>14968.395</v>
          </cell>
        </row>
        <row r="9">
          <cell r="F9">
            <v>8827.5149999999994</v>
          </cell>
        </row>
        <row r="10">
          <cell r="F10">
            <v>8816.1</v>
          </cell>
        </row>
        <row r="11">
          <cell r="F11">
            <v>9657.6150999999991</v>
          </cell>
        </row>
        <row r="12">
          <cell r="F12">
            <v>76.76100000000001</v>
          </cell>
        </row>
        <row r="13">
          <cell r="F13">
            <v>42346.386100000003</v>
          </cell>
        </row>
      </sheetData>
      <sheetData sheetId="62">
        <row r="8">
          <cell r="F8">
            <v>14968.395</v>
          </cell>
        </row>
        <row r="9">
          <cell r="F9">
            <v>8827.5149999999994</v>
          </cell>
        </row>
        <row r="10">
          <cell r="F10">
            <v>8816.1</v>
          </cell>
        </row>
        <row r="11">
          <cell r="F11">
            <v>9657.6150999999991</v>
          </cell>
        </row>
        <row r="12">
          <cell r="F12">
            <v>76.76100000000001</v>
          </cell>
        </row>
        <row r="13">
          <cell r="F13">
            <v>42346.386100000003</v>
          </cell>
        </row>
      </sheetData>
      <sheetData sheetId="63">
        <row r="8">
          <cell r="F8">
            <v>14968.395</v>
          </cell>
        </row>
        <row r="9">
          <cell r="F9">
            <v>8827.5149999999994</v>
          </cell>
        </row>
        <row r="10">
          <cell r="F10">
            <v>8816.1</v>
          </cell>
        </row>
        <row r="11">
          <cell r="F11">
            <v>9657.6150999999991</v>
          </cell>
        </row>
        <row r="12">
          <cell r="F12">
            <v>76.76100000000001</v>
          </cell>
        </row>
        <row r="15">
          <cell r="F15">
            <v>42346.386100000003</v>
          </cell>
        </row>
      </sheetData>
      <sheetData sheetId="64">
        <row r="8">
          <cell r="F8">
            <v>14968.395</v>
          </cell>
        </row>
        <row r="9">
          <cell r="F9">
            <v>8827.5149999999994</v>
          </cell>
        </row>
        <row r="10">
          <cell r="F10">
            <v>8817.9</v>
          </cell>
        </row>
        <row r="11">
          <cell r="F11">
            <v>11569.46</v>
          </cell>
        </row>
        <row r="12">
          <cell r="F12">
            <v>76.76100000000001</v>
          </cell>
        </row>
        <row r="13">
          <cell r="F13">
            <v>44259.990999999995</v>
          </cell>
        </row>
      </sheetData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"/>
  <sheetViews>
    <sheetView tabSelected="1" topLeftCell="A13" workbookViewId="0">
      <selection sqref="A1:I23"/>
    </sheetView>
  </sheetViews>
  <sheetFormatPr defaultRowHeight="14.4" x14ac:dyDescent="0.3"/>
  <cols>
    <col min="1" max="1" width="26.6640625" customWidth="1"/>
    <col min="2" max="2" width="14.5546875" customWidth="1"/>
    <col min="3" max="3" width="9.44140625" customWidth="1"/>
    <col min="4" max="4" width="8.44140625" customWidth="1"/>
    <col min="5" max="5" width="15" customWidth="1"/>
    <col min="6" max="6" width="12.6640625" customWidth="1"/>
    <col min="7" max="7" width="0.109375" hidden="1" customWidth="1"/>
    <col min="8" max="8" width="9.109375" hidden="1" customWidth="1"/>
    <col min="9" max="9" width="11.109375" hidden="1" customWidth="1"/>
    <col min="10" max="10" width="9.109375" hidden="1" customWidth="1"/>
    <col min="11" max="11" width="11" customWidth="1"/>
    <col min="13" max="14" width="9.5546875" bestFit="1" customWidth="1"/>
  </cols>
  <sheetData>
    <row r="1" spans="1:14" x14ac:dyDescent="0.3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14" ht="29.25" customHeight="1" x14ac:dyDescent="0.3">
      <c r="A2" s="2" t="s">
        <v>1</v>
      </c>
      <c r="B2" s="2"/>
      <c r="C2" s="2"/>
      <c r="D2" s="2"/>
      <c r="E2" s="2"/>
      <c r="F2" s="2"/>
      <c r="G2" s="2"/>
      <c r="H2" s="2"/>
      <c r="I2" s="2"/>
    </row>
    <row r="3" spans="1:14" ht="110.4" x14ac:dyDescent="0.3">
      <c r="A3" s="3" t="s">
        <v>2</v>
      </c>
      <c r="B3" s="3" t="s">
        <v>3</v>
      </c>
      <c r="C3" s="4" t="s">
        <v>4</v>
      </c>
      <c r="D3" s="5"/>
      <c r="E3" s="3" t="s">
        <v>5</v>
      </c>
      <c r="F3" s="3" t="s">
        <v>6</v>
      </c>
    </row>
    <row r="4" spans="1:14" ht="21" customHeight="1" x14ac:dyDescent="0.3">
      <c r="A4" s="6" t="s">
        <v>7</v>
      </c>
      <c r="B4" s="7"/>
      <c r="C4" s="7"/>
      <c r="D4" s="7"/>
      <c r="E4" s="7"/>
      <c r="F4" s="8"/>
    </row>
    <row r="5" spans="1:14" ht="114.75" customHeight="1" x14ac:dyDescent="0.3">
      <c r="A5" s="9" t="s">
        <v>8</v>
      </c>
      <c r="B5" s="10" t="s">
        <v>9</v>
      </c>
      <c r="C5" s="11" t="s">
        <v>10</v>
      </c>
      <c r="D5" s="12"/>
      <c r="E5" s="13">
        <v>3.9</v>
      </c>
      <c r="F5" s="13">
        <f>'[1]январь 2020 г.'!F8+'[1]февраль 2020 г.'!F8+'[1]март 2020 г.'!F8+'[1]апрель 2020 г.'!F8+'[1]май 2020 г.'!F8+'[1]июнь 2020 г.'!F8+'[1]июль 2020 г.'!F8+'[1]август 2020 г.'!F8+'[1]сентябрь 2020 г.'!F8+'[1]октябрь 2020 г.'!F8+'[1]ноябрь 2020 г.'!F8+'[1]декабрь  2020 г.'!F8</f>
        <v>179620.74</v>
      </c>
    </row>
    <row r="6" spans="1:14" ht="40.200000000000003" customHeight="1" x14ac:dyDescent="0.3">
      <c r="A6" s="14" t="s">
        <v>11</v>
      </c>
      <c r="B6" s="10" t="s">
        <v>9</v>
      </c>
      <c r="C6" s="11" t="s">
        <v>12</v>
      </c>
      <c r="D6" s="12"/>
      <c r="E6" s="15">
        <v>2.2999999999999998</v>
      </c>
      <c r="F6" s="15">
        <f>'[1]январь 2020 г.'!F9+'[1]февраль 2020 г.'!F9+'[1]март 2020 г.'!F9+'[1]апрель 2020 г.'!F9+'[1]май 2020 г.'!F9+'[1]июнь 2020 г.'!F9+'[1]июль 2020 г.'!F9+'[1]август 2020 г.'!F9+'[1]сентябрь 2020 г.'!F9+'[1]октябрь 2020 г.'!F9+'[1]ноябрь 2020 г.'!F9+'[1]декабрь  2020 г.'!F9</f>
        <v>105930.18</v>
      </c>
    </row>
    <row r="7" spans="1:14" ht="40.200000000000003" customHeight="1" x14ac:dyDescent="0.3">
      <c r="A7" s="16" t="s">
        <v>13</v>
      </c>
      <c r="B7" s="17" t="s">
        <v>14</v>
      </c>
      <c r="C7" s="11" t="s">
        <v>10</v>
      </c>
      <c r="D7" s="12"/>
      <c r="E7" s="18">
        <v>3</v>
      </c>
      <c r="F7" s="18">
        <f>'[1]январь 2020 г.'!F10+'[1]февраль 2020 г.'!F10+'[1]март 2020 г.'!F10+'[1]апрель 2020 г.'!F10+'[1]май 2020 г.'!F10+'[1]июнь 2020 г.'!F10+'[1]июль 2020 г.'!F10+'[1]август 2020 г.'!F10+'[1]сентябрь 2020 г.'!F10+'[1]октябрь 2020 г.'!F10+'[1]ноябрь 2020 г.'!F10+'[1]декабрь  2020 г.'!F10</f>
        <v>105795.00000000001</v>
      </c>
      <c r="M7" s="19"/>
      <c r="N7" s="19"/>
    </row>
    <row r="8" spans="1:14" ht="50.4" customHeight="1" x14ac:dyDescent="0.3">
      <c r="A8" s="14" t="s">
        <v>15</v>
      </c>
      <c r="B8" s="20" t="s">
        <v>16</v>
      </c>
      <c r="C8" s="11" t="s">
        <v>10</v>
      </c>
      <c r="D8" s="12"/>
      <c r="E8" s="21">
        <v>3.01</v>
      </c>
      <c r="F8" s="19">
        <f>'[1]январь 2020 г.'!F11+'[1]февраль 2020 г.'!F11+'[1]март 2020 г.'!F11+'[1]апрель 2020 г.'!F11+'[1]май 2020 г.'!F11+'[1]июнь 2020 г.'!F11+'[1]июль 2020 г.'!F11+'[1]август 2020 г.'!F11+'[1]сентябрь 2020 г.'!F11+'[1]октябрь 2020 г.'!F11+'[1]ноябрь 2020 г.'!F11+'[1]декабрь  2020 г.'!F11</f>
        <v>117803.22609999997</v>
      </c>
      <c r="K8">
        <f>1.08*899.35*12</f>
        <v>11655.576000000001</v>
      </c>
      <c r="L8">
        <f>K8+K9</f>
        <v>117803.226</v>
      </c>
    </row>
    <row r="9" spans="1:14" ht="27" customHeight="1" x14ac:dyDescent="0.3">
      <c r="A9" s="22" t="s">
        <v>17</v>
      </c>
      <c r="B9" s="23" t="s">
        <v>18</v>
      </c>
      <c r="C9" s="11" t="s">
        <v>10</v>
      </c>
      <c r="D9" s="12"/>
      <c r="E9" s="24">
        <v>0.02</v>
      </c>
      <c r="F9" s="24">
        <f>'[1]январь 2020 г.'!F12+'[1]февраль 2020 г.'!F12+'[1]март 2020 г.'!F12+'[1]апрель 2020 г.'!F12+'[1]май 2020 г.'!F12+'[1]июнь 2020 г.'!F12+'[1]июль 2020 г.'!F12+'[1]август 2020 г.'!F12+'[1]сентябрь 2020 г.'!F12+'[1]октябрь 2020 г.'!F12+'[1]ноябрь 2020 г.'!F12+'[1]декабрь  2020 г.'!F12</f>
        <v>921.13199999999995</v>
      </c>
      <c r="K9">
        <f>(3838.1-899.35)*3.01*12</f>
        <v>106147.65</v>
      </c>
    </row>
    <row r="10" spans="1:14" ht="60" customHeight="1" x14ac:dyDescent="0.3">
      <c r="A10" s="14" t="s">
        <v>19</v>
      </c>
      <c r="B10" s="25" t="s">
        <v>20</v>
      </c>
      <c r="C10" s="11" t="s">
        <v>10</v>
      </c>
      <c r="D10" s="12"/>
      <c r="E10" s="13">
        <v>0.06</v>
      </c>
      <c r="F10" s="13">
        <v>2800</v>
      </c>
    </row>
    <row r="11" spans="1:14" ht="73.2" customHeight="1" x14ac:dyDescent="0.3">
      <c r="A11" s="26" t="s">
        <v>21</v>
      </c>
      <c r="B11" s="27" t="s">
        <v>22</v>
      </c>
      <c r="C11" s="28" t="s">
        <v>23</v>
      </c>
      <c r="D11" s="29"/>
      <c r="E11" s="30">
        <v>0</v>
      </c>
      <c r="F11" s="31">
        <v>0</v>
      </c>
    </row>
    <row r="12" spans="1:14" ht="73.2" customHeight="1" x14ac:dyDescent="0.3">
      <c r="A12" s="32" t="s">
        <v>24</v>
      </c>
      <c r="B12" s="33"/>
      <c r="C12" s="34"/>
      <c r="D12" s="35"/>
      <c r="E12" s="36"/>
      <c r="F12" s="37"/>
    </row>
    <row r="13" spans="1:14" ht="18.75" customHeight="1" x14ac:dyDescent="0.3">
      <c r="A13" s="38" t="s">
        <v>25</v>
      </c>
      <c r="B13" s="38"/>
      <c r="C13" s="38"/>
      <c r="D13" s="39"/>
      <c r="E13" s="40">
        <f>SUM(E5:E12)</f>
        <v>12.29</v>
      </c>
      <c r="F13" s="40">
        <f>SUM(F5:F10)</f>
        <v>512870.27809999994</v>
      </c>
      <c r="K13" s="19">
        <f>'[1]январь 2020 г.'!F13+'[1]февраль 2020 г.'!F13+'[1]март 2020 г.'!F13+'[1]апрель 2020 г.'!F13+'[1]май 2020 г.'!F15+'[1]июнь 2020 г.'!F16+'[1]июль 2020 г.'!F13+'[1]август 2020 г.'!F13+'[1]сентябрь 2020 г.'!F13+'[1]октябрь 2020 г.'!F13+'[1]ноябрь 2020 г.'!F15+'[1]декабрь  2020 г.'!F13</f>
        <v>512870.23810000002</v>
      </c>
    </row>
    <row r="14" spans="1:14" x14ac:dyDescent="0.3">
      <c r="A14" s="41" t="s">
        <v>26</v>
      </c>
      <c r="B14" s="41"/>
      <c r="C14" s="41"/>
      <c r="D14" s="41"/>
      <c r="E14" s="41"/>
      <c r="F14" s="41"/>
    </row>
    <row r="15" spans="1:14" ht="110.4" x14ac:dyDescent="0.3">
      <c r="A15" s="3" t="s">
        <v>2</v>
      </c>
      <c r="B15" s="3" t="s">
        <v>3</v>
      </c>
      <c r="C15" s="42" t="s">
        <v>4</v>
      </c>
      <c r="D15" s="43" t="s">
        <v>27</v>
      </c>
      <c r="E15" s="3" t="s">
        <v>5</v>
      </c>
      <c r="F15" s="3" t="s">
        <v>6</v>
      </c>
    </row>
    <row r="16" spans="1:14" ht="57.6" x14ac:dyDescent="0.3">
      <c r="A16" s="44" t="s">
        <v>28</v>
      </c>
      <c r="B16" s="45" t="s">
        <v>29</v>
      </c>
      <c r="C16" s="46" t="s">
        <v>30</v>
      </c>
      <c r="D16" s="46">
        <v>2</v>
      </c>
      <c r="E16" s="47">
        <f>F16/D16</f>
        <v>1433</v>
      </c>
      <c r="F16" s="47">
        <v>2866</v>
      </c>
    </row>
    <row r="17" spans="1:11" ht="72" x14ac:dyDescent="0.3">
      <c r="A17" s="44" t="s">
        <v>31</v>
      </c>
      <c r="B17" s="45" t="s">
        <v>29</v>
      </c>
      <c r="C17" s="46" t="s">
        <v>32</v>
      </c>
      <c r="D17" s="46">
        <v>6</v>
      </c>
      <c r="E17" s="47">
        <f>F17/D17</f>
        <v>2484.3333333333335</v>
      </c>
      <c r="F17" s="47">
        <v>14906</v>
      </c>
    </row>
    <row r="18" spans="1:11" ht="72" x14ac:dyDescent="0.3">
      <c r="A18" s="44" t="s">
        <v>33</v>
      </c>
      <c r="B18" s="45" t="s">
        <v>34</v>
      </c>
      <c r="C18" s="46" t="s">
        <v>32</v>
      </c>
      <c r="D18" s="46">
        <v>1</v>
      </c>
      <c r="E18" s="47">
        <v>1520</v>
      </c>
      <c r="F18" s="47">
        <v>1520</v>
      </c>
    </row>
    <row r="19" spans="1:11" ht="162.6" customHeight="1" x14ac:dyDescent="0.3">
      <c r="A19" s="44" t="s">
        <v>35</v>
      </c>
      <c r="B19" s="45" t="s">
        <v>36</v>
      </c>
      <c r="C19" s="46" t="s">
        <v>37</v>
      </c>
      <c r="D19" s="46">
        <v>1</v>
      </c>
      <c r="E19" s="47">
        <v>12360</v>
      </c>
      <c r="F19" s="47">
        <v>12360</v>
      </c>
    </row>
    <row r="20" spans="1:11" ht="57.6" x14ac:dyDescent="0.3">
      <c r="A20" s="44" t="s">
        <v>38</v>
      </c>
      <c r="B20" s="45" t="s">
        <v>36</v>
      </c>
      <c r="C20" s="46" t="s">
        <v>32</v>
      </c>
      <c r="D20" s="46">
        <v>8</v>
      </c>
      <c r="E20" s="47">
        <f>F20/D20</f>
        <v>143.75</v>
      </c>
      <c r="F20" s="47">
        <v>1150</v>
      </c>
    </row>
    <row r="21" spans="1:11" ht="57.6" x14ac:dyDescent="0.3">
      <c r="A21" s="44" t="s">
        <v>39</v>
      </c>
      <c r="B21" s="45" t="s">
        <v>40</v>
      </c>
      <c r="C21" s="46" t="s">
        <v>41</v>
      </c>
      <c r="D21" s="46">
        <v>1</v>
      </c>
      <c r="E21" s="47">
        <v>5097</v>
      </c>
      <c r="F21" s="47">
        <v>5097</v>
      </c>
    </row>
    <row r="22" spans="1:11" x14ac:dyDescent="0.3">
      <c r="A22" s="48" t="s">
        <v>42</v>
      </c>
      <c r="B22" s="49"/>
      <c r="C22" s="49"/>
      <c r="D22" s="49"/>
      <c r="E22" s="50"/>
      <c r="F22" s="51">
        <f>SUM(F16:F21)</f>
        <v>37899</v>
      </c>
      <c r="K22" s="19"/>
    </row>
    <row r="23" spans="1:11" x14ac:dyDescent="0.3">
      <c r="A23" s="52"/>
    </row>
  </sheetData>
  <mergeCells count="16">
    <mergeCell ref="E11:E12"/>
    <mergeCell ref="F11:F12"/>
    <mergeCell ref="A13:D13"/>
    <mergeCell ref="A14:F14"/>
    <mergeCell ref="C7:D7"/>
    <mergeCell ref="C8:D8"/>
    <mergeCell ref="C9:D9"/>
    <mergeCell ref="C10:D10"/>
    <mergeCell ref="B11:B12"/>
    <mergeCell ref="C11:D12"/>
    <mergeCell ref="A1:I1"/>
    <mergeCell ref="A2:I2"/>
    <mergeCell ref="C3:D3"/>
    <mergeCell ref="A4:F4"/>
    <mergeCell ref="C5:D5"/>
    <mergeCell ref="C6:D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Годовой акт 2020 г.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2021-04-02T06:52:09Z</dcterms:created>
  <dcterms:modified xsi:type="dcterms:W3CDTF">2021-04-02T06:52:43Z</dcterms:modified>
</cp:coreProperties>
</file>