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" windowWidth="22980" windowHeight="9528"/>
  </bookViews>
  <sheets>
    <sheet name="2019" sheetId="1" r:id="rId1"/>
  </sheets>
  <externalReferences>
    <externalReference r:id="rId2"/>
  </externalReferences>
  <calcPr calcId="144525" refMode="R1C1"/>
</workbook>
</file>

<file path=xl/calcChain.xml><?xml version="1.0" encoding="utf-8"?>
<calcChain xmlns="http://schemas.openxmlformats.org/spreadsheetml/2006/main">
  <c r="F31" i="1" l="1"/>
  <c r="E30" i="1"/>
  <c r="E29" i="1"/>
  <c r="E28" i="1"/>
  <c r="E27" i="1"/>
  <c r="E26" i="1"/>
  <c r="E25" i="1"/>
  <c r="E24" i="1"/>
  <c r="E23" i="1"/>
  <c r="E22" i="1"/>
  <c r="E21" i="1"/>
  <c r="E20" i="1"/>
  <c r="F15" i="1"/>
  <c r="F14" i="1"/>
  <c r="F13" i="1"/>
  <c r="F12" i="1"/>
  <c r="F9" i="1"/>
  <c r="F8" i="1"/>
  <c r="F7" i="1"/>
  <c r="F6" i="1"/>
  <c r="F5" i="1"/>
  <c r="F11" i="1" l="1"/>
  <c r="F16" i="1" s="1"/>
</calcChain>
</file>

<file path=xl/sharedStrings.xml><?xml version="1.0" encoding="utf-8"?>
<sst xmlns="http://schemas.openxmlformats.org/spreadsheetml/2006/main" count="87" uniqueCount="56">
  <si>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</si>
  <si>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</si>
  <si>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</si>
  <si>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</si>
  <si>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</si>
  <si>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- 3309 кв.м.)</t>
  </si>
  <si>
    <t>Содержание внутридомовых  инженерных сетей водоснабжения, теплоснабжения, канализации, электроснабжения,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</si>
  <si>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</si>
  <si>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</si>
  <si>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с 01.01.2019г -31.05.2019г -  3,83                    с 01.06.2019г.-31.12.2019г  -  3,93</t>
  </si>
  <si>
    <t xml:space="preserve">Аварийно-диспетчерская служба, </t>
  </si>
  <si>
    <t>с 01.01.2019г -31.05.2019г -  2,22                    с 01.06.2019г.-31.12.2019г  -  2,27</t>
  </si>
  <si>
    <t xml:space="preserve">Уборка лестничных клеток - 276 кв.м.                                         </t>
  </si>
  <si>
    <t xml:space="preserve">ежедневно    </t>
  </si>
  <si>
    <t>с 01.01.2019г -31.05.2019г -  1,68                    с 01.06.2019г.-31.12.2019г  -  2,18</t>
  </si>
  <si>
    <t>Содержание придомовой территорииперед подъездами, газонов, косьба газонов</t>
  </si>
  <si>
    <t>6 раз в неделю</t>
  </si>
  <si>
    <t>с 01.01.2019г -31.05.2019г -  1,09                    с 01.06.2019г.-31.12.2019г  -  1,41</t>
  </si>
  <si>
    <t>Дератизация подвального помещения</t>
  </si>
  <si>
    <t>ежемесячно</t>
  </si>
  <si>
    <t>Промывка и опрессовка системы отопления (30.05.2019г.)</t>
  </si>
  <si>
    <t xml:space="preserve">1 раз перед началом отопительного периода </t>
  </si>
  <si>
    <t>руб./ м2</t>
  </si>
  <si>
    <t>Итого:</t>
  </si>
  <si>
    <t xml:space="preserve">ОДН на водоснабжение  </t>
  </si>
  <si>
    <t xml:space="preserve">ОДН на водоотведение  </t>
  </si>
  <si>
    <t xml:space="preserve">ОДН на электроснабжение </t>
  </si>
  <si>
    <t xml:space="preserve">Управление многоквартирным домом </t>
  </si>
  <si>
    <t>Итого по содержанию:</t>
  </si>
  <si>
    <t>РЕМОНТ ОБЩЕГО ИМУЩЕСТВА</t>
  </si>
  <si>
    <t xml:space="preserve">Фактический объем выполненных работ </t>
  </si>
  <si>
    <t xml:space="preserve">Очистка придомовой территории (услуги экскаватора-погрузчика) 12.02.2019г </t>
  </si>
  <si>
    <t>февраль 2019г</t>
  </si>
  <si>
    <t>час</t>
  </si>
  <si>
    <t>Устранение повреждения  (выкрашивание, трещины) бетонной стяжки козырька подъезда № 2</t>
  </si>
  <si>
    <t>июнь 2019г</t>
  </si>
  <si>
    <t>кв.м.</t>
  </si>
  <si>
    <t>Восстановление штукатурно-окрасочного слоя на 4-м этаже подъездов №№ 1,2 (слева от входной двери в кв. №№ 13,30)</t>
  </si>
  <si>
    <t>Доставка песка в детскую песочницу (работы по освобождению песочницы от старого песка, загрузка нового) на придомовой территории ж/домов №№ 5,7,9,11 по ул. Дружбы народов</t>
  </si>
  <si>
    <t>м3</t>
  </si>
  <si>
    <t>Составление локальных  смет для включения придомовой территории  в муниципальную программу "Комфортная городская среда"  (июль 2019г)</t>
  </si>
  <si>
    <t>июль 2019г</t>
  </si>
  <si>
    <t>шт</t>
  </si>
  <si>
    <t>Масляная окраска вентиляционных колпаков, железа обрамляющего вентиляционные шахты на кровле</t>
  </si>
  <si>
    <t>август 2019г.</t>
  </si>
  <si>
    <t>Частичный ремонт кровли из наплавляемого рулонного материала в один слой  над подъездом № 1</t>
  </si>
  <si>
    <t>Ремотн межпанельных швов кв. №№ 38,57,67</t>
  </si>
  <si>
    <t>м.п.</t>
  </si>
  <si>
    <t>Ремонт доводчика (сварочные работы) подъезд № 3</t>
  </si>
  <si>
    <t>Замена аварийного участка стояка системы канализации с подвального помещения до кв. № 37</t>
  </si>
  <si>
    <t>ноябрь 2019 г.</t>
  </si>
  <si>
    <t>Замена аварийного участка стояка ХВС кв. №№  27,30,33</t>
  </si>
  <si>
    <t>декабрь 2019 г.</t>
  </si>
  <si>
    <t>Установка вакуумного клапана на канализационно-вентиляционном стояке в кв. № 33</t>
  </si>
  <si>
    <t>Итого по ремонту:</t>
  </si>
  <si>
    <t>Отчет о выполнении договора управления многоквартирным домом                                                        № 11 по ул. Дружбы народов, г. Сортавала  за период 01.01.2019-31.12.2019г.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</si>
</sst>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2" fontId="0" fillId="0" borderId="5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distributed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2" fontId="0" fillId="0" borderId="1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50;&#1058;&#1067;%20&#1047;&#1040;%20&#1052;&#1045;&#1057;&#1071;&#1062;%20&#1044;&#1088;%20&#1085;&#1072;&#1088;&#1086;&#1076;&#1086;&#1074;,%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 г."/>
      <sheetName val="март 2016 г."/>
      <sheetName val="апрель 2016 г."/>
      <sheetName val="май 2016 г."/>
      <sheetName val="июнь 2016 г."/>
      <sheetName val="июль 2016 г."/>
      <sheetName val="август2016г."/>
      <sheetName val="сентябрь 2016"/>
      <sheetName val="октябрь 2016 г."/>
      <sheetName val="ноябрь 2016 г."/>
      <sheetName val="декабрь 2016г."/>
      <sheetName val="январь 2017г."/>
      <sheetName val="февраль 2017г."/>
      <sheetName val="март 2017г"/>
      <sheetName val="апрель 2017г"/>
      <sheetName val="май 2017г"/>
      <sheetName val="июнь 2017г"/>
      <sheetName val="июль 2017г"/>
      <sheetName val="август 2017г"/>
      <sheetName val="сентябрь 2017"/>
      <sheetName val="октябрь 2017г"/>
      <sheetName val="ноябрь 2017г"/>
      <sheetName val="декабрь 2017г."/>
      <sheetName val="2017"/>
      <sheetName val="янв 2018г"/>
      <sheetName val="фев 2018г"/>
      <sheetName val="март 2018г"/>
      <sheetName val="апр 2018г"/>
      <sheetName val="май 2018г"/>
      <sheetName val="июнь 2018г"/>
      <sheetName val="июль 2018г"/>
      <sheetName val="авг 2018г"/>
      <sheetName val="сент 2018г"/>
      <sheetName val="окт 2018г"/>
      <sheetName val="нояб 2018"/>
      <sheetName val="дек 2018"/>
      <sheetName val="2018г"/>
      <sheetName val="янв 2019"/>
      <sheetName val="фев 2019"/>
      <sheetName val="март 2019"/>
      <sheetName val="апр 2019"/>
      <sheetName val="май 2019"/>
      <sheetName val="июнь 2019"/>
      <sheetName val="июль 2019"/>
      <sheetName val="авг 2019"/>
      <sheetName val="сент 2019"/>
      <sheetName val="окт 2019"/>
      <sheetName val="нояб 2019"/>
      <sheetName val="дек 2019"/>
      <sheetName val="2019"/>
      <sheetName val="янв 2020"/>
      <sheetName val="февр 2020"/>
      <sheetName val="март 2020"/>
      <sheetName val="апр 2020"/>
      <sheetName val="май 2020"/>
      <sheetName val="июнь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9">
          <cell r="F9">
            <v>12673.47</v>
          </cell>
        </row>
        <row r="10">
          <cell r="F10">
            <v>7345.9800000000005</v>
          </cell>
        </row>
        <row r="11">
          <cell r="F11">
            <v>5559.12</v>
          </cell>
        </row>
        <row r="12">
          <cell r="F12">
            <v>3606.8100000000004</v>
          </cell>
        </row>
        <row r="13">
          <cell r="F13">
            <v>33.090000000000003</v>
          </cell>
        </row>
        <row r="15">
          <cell r="F15">
            <v>2018.49</v>
          </cell>
        </row>
        <row r="16">
          <cell r="F16">
            <v>1290.51</v>
          </cell>
        </row>
        <row r="17">
          <cell r="F17">
            <v>2250.1200000000003</v>
          </cell>
        </row>
        <row r="18">
          <cell r="F18">
            <v>9265.1999999999989</v>
          </cell>
        </row>
      </sheetData>
      <sheetData sheetId="39">
        <row r="9">
          <cell r="F9">
            <v>12673.47</v>
          </cell>
        </row>
        <row r="10">
          <cell r="F10">
            <v>7345.9800000000005</v>
          </cell>
        </row>
        <row r="11">
          <cell r="F11">
            <v>5559.12</v>
          </cell>
        </row>
        <row r="12">
          <cell r="F12">
            <v>3606.8100000000004</v>
          </cell>
        </row>
        <row r="13">
          <cell r="F13">
            <v>33.090000000000003</v>
          </cell>
        </row>
        <row r="15">
          <cell r="F15">
            <v>2051.58</v>
          </cell>
        </row>
        <row r="16">
          <cell r="F16">
            <v>1323.6000000000001</v>
          </cell>
        </row>
        <row r="17">
          <cell r="F17">
            <v>1886.1299999999999</v>
          </cell>
        </row>
        <row r="18">
          <cell r="F18">
            <v>9265.1999999999989</v>
          </cell>
        </row>
      </sheetData>
      <sheetData sheetId="40">
        <row r="9">
          <cell r="F9">
            <v>12673.47</v>
          </cell>
        </row>
        <row r="10">
          <cell r="F10">
            <v>7345.9800000000005</v>
          </cell>
        </row>
        <row r="11">
          <cell r="F11">
            <v>5559.12</v>
          </cell>
        </row>
        <row r="12">
          <cell r="F12">
            <v>3606.8100000000004</v>
          </cell>
        </row>
        <row r="13">
          <cell r="F13">
            <v>33.090000000000003</v>
          </cell>
        </row>
        <row r="15">
          <cell r="F15">
            <v>727.98</v>
          </cell>
        </row>
        <row r="16">
          <cell r="F16">
            <v>463.26000000000005</v>
          </cell>
        </row>
        <row r="17">
          <cell r="F17">
            <v>1455.96</v>
          </cell>
        </row>
        <row r="18">
          <cell r="F18">
            <v>9265.1999999999989</v>
          </cell>
        </row>
      </sheetData>
      <sheetData sheetId="41">
        <row r="9">
          <cell r="F9">
            <v>12673.47</v>
          </cell>
        </row>
        <row r="10">
          <cell r="F10">
            <v>7345.9800000000005</v>
          </cell>
        </row>
        <row r="11">
          <cell r="F11">
            <v>5559.12</v>
          </cell>
        </row>
        <row r="12">
          <cell r="F12">
            <v>3606.8100000000004</v>
          </cell>
        </row>
        <row r="13">
          <cell r="F13">
            <v>33.090000000000003</v>
          </cell>
        </row>
        <row r="15">
          <cell r="F15">
            <v>1290.51</v>
          </cell>
        </row>
        <row r="16">
          <cell r="F16">
            <v>827.25</v>
          </cell>
        </row>
        <row r="17">
          <cell r="F17">
            <v>1224.33</v>
          </cell>
        </row>
        <row r="18">
          <cell r="F18">
            <v>9265.1999999999989</v>
          </cell>
        </row>
      </sheetData>
      <sheetData sheetId="42">
        <row r="9">
          <cell r="F9">
            <v>12673.47</v>
          </cell>
        </row>
        <row r="10">
          <cell r="F10">
            <v>7345.9800000000005</v>
          </cell>
        </row>
        <row r="11">
          <cell r="F11">
            <v>5559.12</v>
          </cell>
        </row>
        <row r="12">
          <cell r="F12">
            <v>3606.8100000000004</v>
          </cell>
        </row>
        <row r="13">
          <cell r="F13">
            <v>33.090000000000003</v>
          </cell>
        </row>
        <row r="15">
          <cell r="F15">
            <v>694.89</v>
          </cell>
        </row>
        <row r="16">
          <cell r="F16">
            <v>430.17</v>
          </cell>
        </row>
        <row r="17">
          <cell r="F17">
            <v>1819.95</v>
          </cell>
        </row>
        <row r="18">
          <cell r="F18">
            <v>9265.1999999999989</v>
          </cell>
        </row>
      </sheetData>
      <sheetData sheetId="43">
        <row r="9">
          <cell r="F9">
            <v>13004.37</v>
          </cell>
        </row>
        <row r="10">
          <cell r="F10">
            <v>7511.43</v>
          </cell>
        </row>
        <row r="11">
          <cell r="F11">
            <v>7213.6200000000008</v>
          </cell>
        </row>
        <row r="12">
          <cell r="F12">
            <v>4665.6899999999996</v>
          </cell>
        </row>
        <row r="13">
          <cell r="F13">
            <v>33.090000000000003</v>
          </cell>
        </row>
        <row r="16">
          <cell r="F16">
            <v>1389.78</v>
          </cell>
        </row>
        <row r="17">
          <cell r="F17">
            <v>893.43000000000006</v>
          </cell>
        </row>
        <row r="18">
          <cell r="F18">
            <v>1654.5</v>
          </cell>
        </row>
        <row r="19">
          <cell r="F19">
            <v>9927</v>
          </cell>
        </row>
      </sheetData>
      <sheetData sheetId="44">
        <row r="9">
          <cell r="F9">
            <v>13004.37</v>
          </cell>
        </row>
        <row r="10">
          <cell r="F10">
            <v>7511.43</v>
          </cell>
        </row>
        <row r="11">
          <cell r="F11">
            <v>7213.6200000000008</v>
          </cell>
        </row>
        <row r="12">
          <cell r="F12">
            <v>4665.6899999999996</v>
          </cell>
        </row>
        <row r="13">
          <cell r="F13">
            <v>33.090000000000003</v>
          </cell>
        </row>
        <row r="15">
          <cell r="F15">
            <v>926.5200000000001</v>
          </cell>
        </row>
        <row r="16">
          <cell r="F16">
            <v>628.71</v>
          </cell>
        </row>
        <row r="17">
          <cell r="F17">
            <v>1224.33</v>
          </cell>
        </row>
        <row r="18">
          <cell r="F18">
            <v>9927</v>
          </cell>
        </row>
      </sheetData>
      <sheetData sheetId="45">
        <row r="9">
          <cell r="F9">
            <v>13004.37</v>
          </cell>
        </row>
        <row r="10">
          <cell r="F10">
            <v>7511.43</v>
          </cell>
        </row>
        <row r="11">
          <cell r="F11">
            <v>7213.6200000000008</v>
          </cell>
        </row>
        <row r="12">
          <cell r="F12">
            <v>4665.6899999999996</v>
          </cell>
        </row>
        <row r="13">
          <cell r="F13">
            <v>33.090000000000003</v>
          </cell>
        </row>
        <row r="15">
          <cell r="F15">
            <v>727.98</v>
          </cell>
        </row>
        <row r="16">
          <cell r="F16">
            <v>496.34999999999997</v>
          </cell>
        </row>
        <row r="17">
          <cell r="F17">
            <v>1257.42</v>
          </cell>
        </row>
        <row r="18">
          <cell r="F18">
            <v>9927</v>
          </cell>
        </row>
      </sheetData>
      <sheetData sheetId="46">
        <row r="9">
          <cell r="F9">
            <v>13004.37</v>
          </cell>
        </row>
        <row r="10">
          <cell r="F10">
            <v>7511.43</v>
          </cell>
        </row>
        <row r="11">
          <cell r="F11">
            <v>7213.6200000000008</v>
          </cell>
        </row>
        <row r="12">
          <cell r="F12">
            <v>4665.6899999999996</v>
          </cell>
        </row>
        <row r="13">
          <cell r="F13">
            <v>33.090000000000003</v>
          </cell>
        </row>
        <row r="15">
          <cell r="F15">
            <v>264.72000000000003</v>
          </cell>
        </row>
        <row r="16">
          <cell r="F16">
            <v>165.45000000000002</v>
          </cell>
        </row>
        <row r="17">
          <cell r="F17">
            <v>1455.96</v>
          </cell>
        </row>
        <row r="18">
          <cell r="F18">
            <v>9927</v>
          </cell>
        </row>
      </sheetData>
      <sheetData sheetId="47">
        <row r="9">
          <cell r="F9">
            <v>13004.37</v>
          </cell>
        </row>
        <row r="10">
          <cell r="F10">
            <v>7511.43</v>
          </cell>
        </row>
        <row r="11">
          <cell r="F11">
            <v>7213.6200000000008</v>
          </cell>
        </row>
        <row r="12">
          <cell r="F12">
            <v>4665.6899999999996</v>
          </cell>
        </row>
        <row r="13">
          <cell r="F13">
            <v>33.090000000000003</v>
          </cell>
        </row>
        <row r="15">
          <cell r="F15">
            <v>1821.1100000000001</v>
          </cell>
        </row>
        <row r="16">
          <cell r="F16">
            <v>1225.58</v>
          </cell>
        </row>
        <row r="17">
          <cell r="F17">
            <v>2516.2800000000002</v>
          </cell>
        </row>
        <row r="18">
          <cell r="F18">
            <v>9927</v>
          </cell>
        </row>
      </sheetData>
      <sheetData sheetId="48">
        <row r="9">
          <cell r="F9">
            <v>13004.37</v>
          </cell>
        </row>
        <row r="10">
          <cell r="F10">
            <v>7511.43</v>
          </cell>
        </row>
        <row r="11">
          <cell r="F11">
            <v>7213.6200000000008</v>
          </cell>
        </row>
        <row r="12">
          <cell r="F12">
            <v>4665.6899999999996</v>
          </cell>
        </row>
        <row r="13">
          <cell r="F13">
            <v>33.090000000000003</v>
          </cell>
        </row>
        <row r="15">
          <cell r="F15">
            <v>827.25</v>
          </cell>
        </row>
        <row r="16">
          <cell r="F16">
            <v>562.53000000000009</v>
          </cell>
        </row>
        <row r="17">
          <cell r="F17">
            <v>2680.29</v>
          </cell>
        </row>
        <row r="18">
          <cell r="F18">
            <v>9927</v>
          </cell>
        </row>
      </sheetData>
      <sheetData sheetId="49">
        <row r="9">
          <cell r="F9">
            <v>13035.11</v>
          </cell>
        </row>
        <row r="10">
          <cell r="F10">
            <v>7511.43</v>
          </cell>
        </row>
        <row r="11">
          <cell r="F11">
            <v>7213.6200000000008</v>
          </cell>
        </row>
        <row r="12">
          <cell r="F12">
            <v>4665.6899999999996</v>
          </cell>
        </row>
        <row r="13">
          <cell r="F13">
            <v>33.090000000000003</v>
          </cell>
        </row>
        <row r="15">
          <cell r="F15">
            <v>761.79</v>
          </cell>
        </row>
        <row r="16">
          <cell r="F16">
            <v>496.61</v>
          </cell>
        </row>
        <row r="17">
          <cell r="F17">
            <v>2250.6999999999998</v>
          </cell>
        </row>
        <row r="18">
          <cell r="F18">
            <v>9927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topLeftCell="A7" workbookViewId="0">
      <selection activeCell="K10" sqref="K10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1" width="9.5546875" bestFit="1" customWidth="1"/>
    <col min="13" max="13" width="9.5546875" bestFit="1" customWidth="1"/>
  </cols>
  <sheetData>
    <row r="1" spans="1:11" ht="33" customHeight="1" x14ac:dyDescent="0.3">
      <c r="A1" s="36" t="s">
        <v>55</v>
      </c>
      <c r="B1" s="36"/>
      <c r="C1" s="36"/>
      <c r="D1" s="36"/>
      <c r="E1" s="36"/>
      <c r="F1" s="36"/>
      <c r="G1" s="36"/>
      <c r="H1" s="36"/>
      <c r="I1" s="36"/>
    </row>
    <row r="3" spans="1:11" ht="110.25" customHeight="1" x14ac:dyDescent="0.3">
      <c r="A3" s="1" t="s">
        <v>0</v>
      </c>
      <c r="B3" s="1" t="s">
        <v>1</v>
      </c>
      <c r="C3" s="37" t="s">
        <v>2</v>
      </c>
      <c r="D3" s="38"/>
      <c r="E3" s="1" t="s">
        <v>3</v>
      </c>
      <c r="F3" s="1" t="s">
        <v>4</v>
      </c>
    </row>
    <row r="4" spans="1:11" ht="15" customHeight="1" x14ac:dyDescent="0.3">
      <c r="A4" s="39" t="s">
        <v>5</v>
      </c>
      <c r="B4" s="40"/>
      <c r="C4" s="40"/>
      <c r="D4" s="40"/>
      <c r="E4" s="40"/>
      <c r="F4" s="41"/>
    </row>
    <row r="5" spans="1:11" ht="136.5" customHeight="1" x14ac:dyDescent="0.3">
      <c r="A5" s="2" t="s">
        <v>6</v>
      </c>
      <c r="B5" s="3" t="s">
        <v>7</v>
      </c>
      <c r="C5" s="31" t="s">
        <v>8</v>
      </c>
      <c r="D5" s="32"/>
      <c r="E5" s="4" t="s">
        <v>9</v>
      </c>
      <c r="F5" s="5">
        <f>'[1]янв 2019'!F9+'[1]фев 2019'!F9+'[1]март 2019'!F9+'[1]апр 2019'!F9+'[1]май 2019'!F9+'[1]июнь 2019'!F9+'[1]июль 2019'!F9+'[1]авг 2019'!F9+'[1]сент 2019'!F9+'[1]окт 2019'!F9+'[1]нояб 2019'!F9+'[1]дек 2019'!F9</f>
        <v>154428.68</v>
      </c>
    </row>
    <row r="6" spans="1:11" ht="90.75" customHeight="1" x14ac:dyDescent="0.3">
      <c r="A6" s="6" t="s">
        <v>10</v>
      </c>
      <c r="B6" s="3" t="s">
        <v>7</v>
      </c>
      <c r="C6" s="31" t="s">
        <v>8</v>
      </c>
      <c r="D6" s="32"/>
      <c r="E6" s="4" t="s">
        <v>11</v>
      </c>
      <c r="F6" s="7">
        <f>'[1]янв 2019'!F10+'[1]фев 2019'!F10+'[1]март 2019'!F10+'[1]апр 2019'!F10+'[1]май 2019'!F10+'[1]июнь 2019'!F10+'[1]июль 2019'!F10+'[1]авг 2019'!F10+'[1]сент 2019'!F10+'[1]окт 2019'!F10+'[1]нояб 2019'!F10+'[1]дек 2019'!F10</f>
        <v>89309.909999999974</v>
      </c>
    </row>
    <row r="7" spans="1:11" ht="86.4" x14ac:dyDescent="0.3">
      <c r="A7" s="6" t="s">
        <v>12</v>
      </c>
      <c r="B7" s="3" t="s">
        <v>13</v>
      </c>
      <c r="C7" s="31" t="s">
        <v>8</v>
      </c>
      <c r="D7" s="32"/>
      <c r="E7" s="4" t="s">
        <v>14</v>
      </c>
      <c r="F7" s="8">
        <f>'[1]янв 2019'!F11+'[1]фев 2019'!F11+'[1]март 2019'!F11+'[1]апр 2019'!F11+'[1]май 2019'!F11+'[1]июнь 2019'!F11+'[1]июль 2019'!F11+'[1]авг 2019'!F11+'[1]сент 2019'!F11+'[1]окт 2019'!F11+'[1]нояб 2019'!F11+'[1]дек 2019'!F11</f>
        <v>78290.94</v>
      </c>
    </row>
    <row r="8" spans="1:11" ht="86.4" x14ac:dyDescent="0.3">
      <c r="A8" s="6" t="s">
        <v>15</v>
      </c>
      <c r="B8" s="9" t="s">
        <v>16</v>
      </c>
      <c r="C8" s="31" t="s">
        <v>8</v>
      </c>
      <c r="D8" s="32"/>
      <c r="E8" s="4" t="s">
        <v>17</v>
      </c>
      <c r="F8" s="4">
        <f>'[1]янв 2019'!F12+'[1]фев 2019'!F12+'[1]март 2019'!F12+'[1]апр 2019'!F12+'[1]май 2019'!F12+'[1]июнь 2019'!F12+'[1]июль 2019'!F12+'[1]авг 2019'!F12+'[1]сент 2019'!F12+'[1]окт 2019'!F12+'[1]нояб 2019'!F12+'[1]дек 2019'!F12</f>
        <v>50693.880000000005</v>
      </c>
    </row>
    <row r="9" spans="1:11" ht="28.8" x14ac:dyDescent="0.3">
      <c r="A9" s="2" t="s">
        <v>18</v>
      </c>
      <c r="B9" s="10" t="s">
        <v>19</v>
      </c>
      <c r="C9" s="31" t="s">
        <v>8</v>
      </c>
      <c r="D9" s="32"/>
      <c r="E9" s="5">
        <v>0.01</v>
      </c>
      <c r="F9" s="5">
        <f>'[1]янв 2019'!F13+'[1]фев 2019'!F13+'[1]март 2019'!F13+'[1]апр 2019'!F13+'[1]май 2019'!F13+'[1]июнь 2019'!F13+'[1]июль 2019'!F13+'[1]авг 2019'!F13+'[1]сент 2019'!F13+'[1]окт 2019'!F13+'[1]нояб 2019'!F13+'[1]дек 2019'!F13</f>
        <v>397.08000000000015</v>
      </c>
    </row>
    <row r="10" spans="1:11" ht="57.6" x14ac:dyDescent="0.3">
      <c r="A10" s="6" t="s">
        <v>20</v>
      </c>
      <c r="B10" s="11" t="s">
        <v>21</v>
      </c>
      <c r="C10" s="34" t="s">
        <v>22</v>
      </c>
      <c r="D10" s="35"/>
      <c r="E10" s="5">
        <v>0.05</v>
      </c>
      <c r="F10" s="5">
        <v>2000</v>
      </c>
    </row>
    <row r="11" spans="1:11" x14ac:dyDescent="0.3">
      <c r="A11" s="12" t="s">
        <v>23</v>
      </c>
      <c r="B11" s="13"/>
      <c r="C11" s="14"/>
      <c r="D11" s="15"/>
      <c r="E11" s="16"/>
      <c r="F11" s="16">
        <f>F5+F6+F7+F8+F9+F10</f>
        <v>375120.49</v>
      </c>
    </row>
    <row r="12" spans="1:11" ht="15" customHeight="1" x14ac:dyDescent="0.3">
      <c r="A12" s="2" t="s">
        <v>24</v>
      </c>
      <c r="B12" s="10" t="s">
        <v>19</v>
      </c>
      <c r="C12" s="31" t="s">
        <v>22</v>
      </c>
      <c r="D12" s="32"/>
      <c r="E12" s="5">
        <v>0.34</v>
      </c>
      <c r="F12" s="5">
        <f>'[1]янв 2019'!F15+'[1]фев 2019'!F15+'[1]март 2019'!F15+'[1]апр 2019'!F15+'[1]май 2019'!F15+'[1]июнь 2019'!F16+'[1]июль 2019'!F15+'[1]авг 2019'!F15+'[1]сент 2019'!F15+'[1]окт 2019'!F15+'[1]нояб 2019'!F15+'[1]дек 2019'!F15</f>
        <v>13502.599999999999</v>
      </c>
    </row>
    <row r="13" spans="1:11" ht="15.75" customHeight="1" x14ac:dyDescent="0.3">
      <c r="A13" s="2" t="s">
        <v>25</v>
      </c>
      <c r="B13" s="10" t="s">
        <v>19</v>
      </c>
      <c r="C13" s="31" t="s">
        <v>22</v>
      </c>
      <c r="D13" s="32"/>
      <c r="E13" s="5">
        <v>0.22</v>
      </c>
      <c r="F13" s="5">
        <f>'[1]янв 2019'!F16+'[1]фев 2019'!F16+'[1]март 2019'!F16+'[1]апр 2019'!F16+'[1]май 2019'!F16+'[1]июнь 2019'!F17+'[1]июль 2019'!F16+'[1]авг 2019'!F16+'[1]сент 2019'!F16+'[1]окт 2019'!F16+'[1]нояб 2019'!F16+'[1]дек 2019'!F16</f>
        <v>8803.4500000000007</v>
      </c>
    </row>
    <row r="14" spans="1:11" ht="15" customHeight="1" x14ac:dyDescent="0.3">
      <c r="A14" s="2" t="s">
        <v>26</v>
      </c>
      <c r="B14" s="10" t="s">
        <v>19</v>
      </c>
      <c r="C14" s="31" t="s">
        <v>22</v>
      </c>
      <c r="D14" s="32"/>
      <c r="E14" s="5">
        <v>0.54</v>
      </c>
      <c r="F14" s="5">
        <f>'[1]янв 2019'!F17+'[1]фев 2019'!F17+'[1]март 2019'!F17+'[1]апр 2019'!F17+'[1]май 2019'!F17+'[1]июнь 2019'!F18+'[1]июль 2019'!F17+'[1]авг 2019'!F17+'[1]сент 2019'!F17+'[1]окт 2019'!F17+'[1]нояб 2019'!F17+'[1]дек 2019'!F17</f>
        <v>21675.97</v>
      </c>
    </row>
    <row r="15" spans="1:11" ht="30" customHeight="1" x14ac:dyDescent="0.3">
      <c r="A15" s="2" t="s">
        <v>27</v>
      </c>
      <c r="B15" s="9" t="s">
        <v>19</v>
      </c>
      <c r="C15" s="31" t="s">
        <v>22</v>
      </c>
      <c r="D15" s="32"/>
      <c r="E15" s="18">
        <v>2.8</v>
      </c>
      <c r="F15" s="5">
        <f>'[1]янв 2019'!F18+'[1]фев 2019'!F18+'[1]март 2019'!F18+'[1]апр 2019'!F18+'[1]май 2019'!F18+'[1]июнь 2019'!F19+'[1]июль 2019'!F18+'[1]авг 2019'!F18+'[1]сент 2019'!F18+'[1]окт 2019'!F18+'[1]нояб 2019'!F18+'[1]дек 2019'!F18</f>
        <v>115815</v>
      </c>
    </row>
    <row r="16" spans="1:11" x14ac:dyDescent="0.3">
      <c r="A16" s="19" t="s">
        <v>28</v>
      </c>
      <c r="B16" s="20"/>
      <c r="C16" s="20"/>
      <c r="D16" s="21"/>
      <c r="E16" s="22"/>
      <c r="F16" s="23">
        <f>F11+F12+F13+F14+F15</f>
        <v>534917.51</v>
      </c>
      <c r="K16" s="17"/>
    </row>
    <row r="17" spans="1:6" ht="15" customHeight="1" x14ac:dyDescent="0.3">
      <c r="A17" s="33" t="s">
        <v>29</v>
      </c>
      <c r="B17" s="33"/>
      <c r="C17" s="33"/>
      <c r="D17" s="33"/>
      <c r="E17" s="33"/>
      <c r="F17" s="33"/>
    </row>
    <row r="18" spans="1:6" ht="110.4" x14ac:dyDescent="0.3">
      <c r="A18" s="1" t="s">
        <v>0</v>
      </c>
      <c r="B18" s="1" t="s">
        <v>1</v>
      </c>
      <c r="C18" s="9" t="s">
        <v>2</v>
      </c>
      <c r="D18" s="24" t="s">
        <v>30</v>
      </c>
      <c r="E18" s="1" t="s">
        <v>3</v>
      </c>
      <c r="F18" s="1" t="s">
        <v>4</v>
      </c>
    </row>
    <row r="19" spans="1:6" ht="61.5" customHeight="1" x14ac:dyDescent="0.3">
      <c r="A19" s="25" t="s">
        <v>31</v>
      </c>
      <c r="B19" s="9" t="s">
        <v>32</v>
      </c>
      <c r="C19" s="9" t="s">
        <v>33</v>
      </c>
      <c r="D19" s="26">
        <v>0.75</v>
      </c>
      <c r="E19" s="4">
        <v>1925</v>
      </c>
      <c r="F19" s="4">
        <v>1444</v>
      </c>
    </row>
    <row r="20" spans="1:6" ht="63" customHeight="1" x14ac:dyDescent="0.3">
      <c r="A20" s="25" t="s">
        <v>34</v>
      </c>
      <c r="B20" s="9" t="s">
        <v>35</v>
      </c>
      <c r="C20" s="9" t="s">
        <v>36</v>
      </c>
      <c r="D20" s="26">
        <v>6.4349999999999996</v>
      </c>
      <c r="E20" s="4">
        <f t="shared" ref="E20:E30" si="0">F20/D20</f>
        <v>1437.9176379176381</v>
      </c>
      <c r="F20" s="4">
        <v>9253</v>
      </c>
    </row>
    <row r="21" spans="1:6" ht="43.5" customHeight="1" x14ac:dyDescent="0.3">
      <c r="A21" s="25" t="s">
        <v>37</v>
      </c>
      <c r="B21" s="9" t="s">
        <v>35</v>
      </c>
      <c r="C21" s="9" t="s">
        <v>36</v>
      </c>
      <c r="D21" s="26">
        <v>2</v>
      </c>
      <c r="E21" s="4">
        <f t="shared" si="0"/>
        <v>873.5</v>
      </c>
      <c r="F21" s="4">
        <v>1747</v>
      </c>
    </row>
    <row r="22" spans="1:6" ht="100.8" x14ac:dyDescent="0.3">
      <c r="A22" s="25" t="s">
        <v>38</v>
      </c>
      <c r="B22" s="9" t="s">
        <v>35</v>
      </c>
      <c r="C22" s="9" t="s">
        <v>39</v>
      </c>
      <c r="D22" s="26">
        <v>2.5</v>
      </c>
      <c r="E22" s="4">
        <f t="shared" si="0"/>
        <v>1015.2</v>
      </c>
      <c r="F22" s="4">
        <v>2538</v>
      </c>
    </row>
    <row r="23" spans="1:6" ht="72" x14ac:dyDescent="0.3">
      <c r="A23" s="25" t="s">
        <v>40</v>
      </c>
      <c r="B23" s="27" t="s">
        <v>41</v>
      </c>
      <c r="C23" s="9" t="s">
        <v>42</v>
      </c>
      <c r="D23" s="26">
        <v>1</v>
      </c>
      <c r="E23" s="4">
        <f t="shared" si="0"/>
        <v>3520</v>
      </c>
      <c r="F23" s="4">
        <v>3520</v>
      </c>
    </row>
    <row r="24" spans="1:6" ht="72.75" customHeight="1" x14ac:dyDescent="0.3">
      <c r="A24" s="25" t="s">
        <v>43</v>
      </c>
      <c r="B24" s="9" t="s">
        <v>44</v>
      </c>
      <c r="C24" s="9" t="s">
        <v>36</v>
      </c>
      <c r="D24" s="26">
        <v>108.5</v>
      </c>
      <c r="E24" s="4">
        <f t="shared" si="0"/>
        <v>96.21198156682027</v>
      </c>
      <c r="F24" s="4">
        <v>10439</v>
      </c>
    </row>
    <row r="25" spans="1:6" ht="57.6" x14ac:dyDescent="0.3">
      <c r="A25" s="25" t="s">
        <v>45</v>
      </c>
      <c r="B25" s="9" t="s">
        <v>44</v>
      </c>
      <c r="C25" s="9" t="s">
        <v>36</v>
      </c>
      <c r="D25" s="26">
        <v>39.450000000000003</v>
      </c>
      <c r="E25" s="4">
        <f t="shared" si="0"/>
        <v>576.57794676806077</v>
      </c>
      <c r="F25" s="4">
        <v>22746</v>
      </c>
    </row>
    <row r="26" spans="1:6" ht="28.8" x14ac:dyDescent="0.3">
      <c r="A26" s="25" t="s">
        <v>46</v>
      </c>
      <c r="B26" s="9" t="s">
        <v>44</v>
      </c>
      <c r="C26" s="9" t="s">
        <v>47</v>
      </c>
      <c r="D26" s="26">
        <v>112</v>
      </c>
      <c r="E26" s="4">
        <f t="shared" si="0"/>
        <v>253</v>
      </c>
      <c r="F26" s="4">
        <v>28336</v>
      </c>
    </row>
    <row r="27" spans="1:6" ht="28.8" x14ac:dyDescent="0.3">
      <c r="A27" s="25" t="s">
        <v>48</v>
      </c>
      <c r="B27" s="9" t="s">
        <v>44</v>
      </c>
      <c r="C27" s="9" t="s">
        <v>42</v>
      </c>
      <c r="D27" s="26">
        <v>1</v>
      </c>
      <c r="E27" s="4">
        <f t="shared" si="0"/>
        <v>440</v>
      </c>
      <c r="F27" s="4">
        <v>440</v>
      </c>
    </row>
    <row r="28" spans="1:6" ht="57.6" x14ac:dyDescent="0.3">
      <c r="A28" s="25" t="s">
        <v>49</v>
      </c>
      <c r="B28" s="27" t="s">
        <v>50</v>
      </c>
      <c r="C28" s="9" t="s">
        <v>47</v>
      </c>
      <c r="D28" s="26">
        <v>3.5</v>
      </c>
      <c r="E28" s="4">
        <f t="shared" si="0"/>
        <v>1285.7142857142858</v>
      </c>
      <c r="F28" s="4">
        <v>4500</v>
      </c>
    </row>
    <row r="29" spans="1:6" ht="28.8" x14ac:dyDescent="0.3">
      <c r="A29" s="25" t="s">
        <v>51</v>
      </c>
      <c r="B29" s="27" t="s">
        <v>52</v>
      </c>
      <c r="C29" s="9" t="s">
        <v>47</v>
      </c>
      <c r="D29" s="26">
        <v>4.5</v>
      </c>
      <c r="E29" s="4">
        <f t="shared" si="0"/>
        <v>1892</v>
      </c>
      <c r="F29" s="4">
        <v>8514</v>
      </c>
    </row>
    <row r="30" spans="1:6" ht="57.6" x14ac:dyDescent="0.3">
      <c r="A30" s="25" t="s">
        <v>53</v>
      </c>
      <c r="B30" s="27" t="s">
        <v>52</v>
      </c>
      <c r="C30" s="9" t="s">
        <v>42</v>
      </c>
      <c r="D30" s="26">
        <v>1</v>
      </c>
      <c r="E30" s="4">
        <f t="shared" si="0"/>
        <v>2516</v>
      </c>
      <c r="F30" s="4">
        <v>2516</v>
      </c>
    </row>
    <row r="31" spans="1:6" x14ac:dyDescent="0.3">
      <c r="A31" s="28" t="s">
        <v>54</v>
      </c>
      <c r="B31" s="13"/>
      <c r="C31" s="13"/>
      <c r="D31" s="13"/>
      <c r="E31" s="29"/>
      <c r="F31" s="29">
        <f>F19+F20+F21+F22+F23+F24+F25+F26+F27+F28+F29+F30</f>
        <v>95993</v>
      </c>
    </row>
    <row r="33" spans="1:1" x14ac:dyDescent="0.3">
      <c r="A33" s="30"/>
    </row>
  </sheetData>
  <mergeCells count="14">
    <mergeCell ref="C7:D7"/>
    <mergeCell ref="A1:I1"/>
    <mergeCell ref="C3:D3"/>
    <mergeCell ref="A4:F4"/>
    <mergeCell ref="C5:D5"/>
    <mergeCell ref="C6:D6"/>
    <mergeCell ref="C15:D15"/>
    <mergeCell ref="A17:F17"/>
    <mergeCell ref="C8:D8"/>
    <mergeCell ref="C9:D9"/>
    <mergeCell ref="C10:D10"/>
    <mergeCell ref="C12:D12"/>
    <mergeCell ref="C13:D13"/>
    <mergeCell ref="C14:D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2020-05-13T09:44:52Z</dcterms:created>
  <dcterms:modified xsi:type="dcterms:W3CDTF">2020-05-13T09:46:34Z</dcterms:modified>
</cp:coreProperties>
</file>