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1010"/>
  </bookViews>
  <sheets>
    <sheet name="2023" sheetId="1" r:id="rId1"/>
  </sheets>
  <calcPr calcId="124519"/>
</workbook>
</file>

<file path=xl/calcChain.xml><?xml version="1.0" encoding="utf-8"?>
<calcChain xmlns="http://schemas.openxmlformats.org/spreadsheetml/2006/main">
  <c r="I42" i="1"/>
  <c r="I37"/>
  <c r="H37"/>
  <c r="C37"/>
  <c r="G35"/>
  <c r="F35"/>
  <c r="E35"/>
  <c r="D35"/>
  <c r="C35"/>
  <c r="H34"/>
  <c r="I33"/>
  <c r="H33"/>
  <c r="I32"/>
  <c r="H32"/>
  <c r="I31"/>
  <c r="H31"/>
  <c r="I30"/>
  <c r="I35" s="1"/>
  <c r="H30"/>
  <c r="H35" s="1"/>
  <c r="D28"/>
  <c r="C28"/>
  <c r="H27"/>
  <c r="I26"/>
  <c r="H26"/>
  <c r="G25"/>
  <c r="E25"/>
  <c r="H25" s="1"/>
  <c r="G24"/>
  <c r="G28" s="1"/>
  <c r="F24"/>
  <c r="F28" s="1"/>
  <c r="E24"/>
  <c r="H24" s="1"/>
  <c r="H28" s="1"/>
  <c r="G22"/>
  <c r="G36" s="1"/>
  <c r="G40" s="1"/>
  <c r="F22"/>
  <c r="F36" s="1"/>
  <c r="F40" s="1"/>
  <c r="E22"/>
  <c r="D22"/>
  <c r="D36" s="1"/>
  <c r="D40" s="1"/>
  <c r="C22"/>
  <c r="C36" s="1"/>
  <c r="C40" s="1"/>
  <c r="I20"/>
  <c r="H20"/>
  <c r="I18"/>
  <c r="H18"/>
  <c r="I16"/>
  <c r="H16"/>
  <c r="I14"/>
  <c r="H14"/>
  <c r="I12"/>
  <c r="H12"/>
  <c r="I10"/>
  <c r="H10"/>
  <c r="I8"/>
  <c r="I22" s="1"/>
  <c r="H8"/>
  <c r="H22" s="1"/>
  <c r="H36" s="1"/>
  <c r="H40" s="1"/>
  <c r="I24" l="1"/>
  <c r="I28" s="1"/>
  <c r="I36" s="1"/>
  <c r="I40" s="1"/>
  <c r="I25"/>
  <c r="E28"/>
  <c r="E36" s="1"/>
  <c r="E40" s="1"/>
  <c r="K25" l="1"/>
  <c r="K26" s="1"/>
</calcChain>
</file>

<file path=xl/comments1.xml><?xml version="1.0" encoding="utf-8"?>
<comments xmlns="http://schemas.openxmlformats.org/spreadsheetml/2006/main">
  <authors>
    <author>Автор</author>
  </authors>
  <commentLis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ЕРЦ уже 0,00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сошлось! </t>
        </r>
      </text>
    </comment>
  </commentList>
</comments>
</file>

<file path=xl/sharedStrings.xml><?xml version="1.0" encoding="utf-8"?>
<sst xmlns="http://schemas.openxmlformats.org/spreadsheetml/2006/main" count="74" uniqueCount="62">
  <si>
    <t>УТВЕРЖДАЮ</t>
  </si>
  <si>
    <r>
      <t>Директор ООО УК "Эталон" _____________________</t>
    </r>
    <r>
      <rPr>
        <b/>
        <sz val="10"/>
        <color rgb="FF0000FF"/>
        <rFont val="Arial Cyr"/>
        <charset val="204"/>
      </rPr>
      <t>Э.В. Цыганова</t>
    </r>
  </si>
  <si>
    <t>за период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</si>
  <si>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</si>
  <si>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</si>
  <si>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</si>
  <si>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</si>
  <si>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</si>
  <si>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</si>
  <si>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</si>
  <si>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</si>
  <si>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</si>
  <si>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</si>
  <si>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</si>
  <si>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</si>
  <si>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</si>
  <si>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</si>
  <si>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</si>
  <si>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</si>
  <si>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</si>
  <si>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</si>
  <si>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 и пени</t>
  </si>
  <si>
    <t>Прокуратура</t>
  </si>
  <si>
    <t>Услуги банка     (%% и учлуги)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</si>
  <si>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</si>
  <si>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</si>
  <si>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</si>
  <si>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</si>
  <si>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</si>
  <si>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</si>
  <si>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</si>
  <si>
    <t>ТЕКУЩИЙ РЕМОНТ</t>
  </si>
  <si>
    <t>Очистка придомовой территории от снега и наледи</t>
  </si>
  <si>
    <t>январь</t>
  </si>
  <si>
    <t>0,72час</t>
  </si>
  <si>
    <t>Очистка кровли от снега и наледи с использованием автогидроподъемника ООО "Энерго АС"</t>
  </si>
  <si>
    <t>февраль</t>
  </si>
  <si>
    <t>1,25час</t>
  </si>
  <si>
    <t>Очистка придомовой территории от снега</t>
  </si>
  <si>
    <t>март</t>
  </si>
  <si>
    <t>0,5час</t>
  </si>
  <si>
    <t>1час</t>
  </si>
  <si>
    <t>Завоз и планирование щебня у подъезда № 3</t>
  </si>
  <si>
    <t>май</t>
  </si>
  <si>
    <t>3т.</t>
  </si>
  <si>
    <t>Заделка выбоин в бетонной площадке крыльца подъезда № 1</t>
  </si>
  <si>
    <t>1шт</t>
  </si>
  <si>
    <t>Обработка поверхности фасада универсальной проникающей гидроизоляцией по кирпичной кладке кв. № 4</t>
  </si>
  <si>
    <t>29,75кв.м.</t>
  </si>
  <si>
    <t>Устройство покрытия балконной плиты и примыканий к наружным стенам рулонным кровельным материалом кв. № 7</t>
  </si>
  <si>
    <t>октябрь</t>
  </si>
  <si>
    <t>4кв.м.</t>
  </si>
  <si>
    <t>ноябрь</t>
  </si>
  <si>
    <t>Обработка поверхности фасада универсальной проникающей гидроизоляцией по кирпчной кладке кв. № 4 (торец фасада)</t>
  </si>
  <si>
    <t>10кв.м.</t>
  </si>
  <si>
    <t>Очистка придомовой территории от снега (19.12.2023г.)</t>
  </si>
  <si>
    <t>декабрь</t>
  </si>
  <si>
    <t>0,84час</t>
  </si>
  <si>
    <t>Очистка придомовой территории от снега (25.12.2023г.)</t>
  </si>
  <si>
    <t>Очистка свеса кровли от снега и наледи, очистка тротуара от снега со стороны подъездов - 75 кв.м (26.12.2023г.)</t>
  </si>
  <si>
    <t>75кв.м.</t>
  </si>
  <si>
    <t>Информация о состоянии лицевого счета д.№ 9 по ул. Швейников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</si>
</sst>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3" fontId="11" fillId="0" borderId="11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0" borderId="0" xfId="1" applyFont="1" applyFill="1" applyBorder="1" applyAlignment="1">
      <alignment horizontal="center" wrapText="1"/>
    </xf>
    <xf numFmtId="0" fontId="11" fillId="0" borderId="6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3" fontId="11" fillId="0" borderId="12" xfId="1" applyNumberFormat="1" applyFont="1" applyBorder="1" applyAlignment="1">
      <alignment horizontal="center"/>
    </xf>
    <xf numFmtId="1" fontId="11" fillId="0" borderId="13" xfId="1" applyNumberFormat="1" applyFont="1" applyBorder="1" applyAlignment="1">
      <alignment horizontal="center"/>
    </xf>
    <xf numFmtId="1" fontId="11" fillId="2" borderId="13" xfId="1" applyNumberFormat="1" applyFont="1" applyFill="1" applyBorder="1" applyAlignment="1">
      <alignment horizontal="center"/>
    </xf>
    <xf numFmtId="0" fontId="11" fillId="0" borderId="0" xfId="1" applyFont="1"/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3" fontId="7" fillId="0" borderId="13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0" fontId="11" fillId="0" borderId="14" xfId="1" applyFont="1" applyBorder="1" applyAlignment="1">
      <alignment horizontal="left"/>
    </xf>
    <xf numFmtId="0" fontId="11" fillId="0" borderId="12" xfId="1" applyFont="1" applyBorder="1" applyAlignment="1">
      <alignment horizontal="left"/>
    </xf>
    <xf numFmtId="3" fontId="7" fillId="0" borderId="12" xfId="1" applyNumberFormat="1" applyFont="1" applyBorder="1" applyAlignment="1">
      <alignment horizontal="center"/>
    </xf>
    <xf numFmtId="3" fontId="11" fillId="0" borderId="13" xfId="1" applyNumberFormat="1" applyFont="1" applyBorder="1" applyAlignment="1">
      <alignment horizontal="center"/>
    </xf>
    <xf numFmtId="0" fontId="11" fillId="0" borderId="13" xfId="1" applyFont="1" applyBorder="1" applyAlignment="1">
      <alignment horizontal="left"/>
    </xf>
    <xf numFmtId="3" fontId="11" fillId="2" borderId="13" xfId="1" applyNumberFormat="1" applyFont="1" applyFill="1" applyBorder="1" applyAlignment="1">
      <alignment horizontal="center"/>
    </xf>
    <xf numFmtId="3" fontId="11" fillId="2" borderId="10" xfId="1" applyNumberFormat="1" applyFont="1" applyFill="1" applyBorder="1" applyAlignment="1">
      <alignment horizontal="center"/>
    </xf>
    <xf numFmtId="0" fontId="7" fillId="0" borderId="15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3" fontId="7" fillId="0" borderId="17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1" fontId="7" fillId="0" borderId="17" xfId="1" applyNumberFormat="1" applyFont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3" fontId="4" fillId="3" borderId="19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21" xfId="1" applyNumberFormat="1" applyFont="1" applyFill="1" applyBorder="1" applyAlignment="1">
      <alignment horizontal="center"/>
    </xf>
    <xf numFmtId="0" fontId="11" fillId="0" borderId="4" xfId="1" applyFont="1" applyBorder="1" applyAlignment="1">
      <alignment horizontal="left" wrapText="1"/>
    </xf>
    <xf numFmtId="0" fontId="11" fillId="0" borderId="21" xfId="1" applyFont="1" applyBorder="1" applyAlignment="1">
      <alignment horizontal="left" wrapText="1"/>
    </xf>
    <xf numFmtId="3" fontId="11" fillId="0" borderId="22" xfId="1" applyNumberFormat="1" applyFont="1" applyBorder="1" applyAlignment="1">
      <alignment horizontal="center"/>
    </xf>
    <xf numFmtId="3" fontId="11" fillId="0" borderId="17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3" fontId="11" fillId="2" borderId="17" xfId="1" applyNumberFormat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 wrapText="1"/>
    </xf>
    <xf numFmtId="0" fontId="11" fillId="4" borderId="24" xfId="1" applyFont="1" applyFill="1" applyBorder="1" applyAlignment="1">
      <alignment horizontal="center" wrapText="1"/>
    </xf>
    <xf numFmtId="3" fontId="11" fillId="4" borderId="25" xfId="1" applyNumberFormat="1" applyFont="1" applyFill="1" applyBorder="1" applyAlignment="1">
      <alignment horizontal="center"/>
    </xf>
    <xf numFmtId="3" fontId="11" fillId="4" borderId="26" xfId="1" applyNumberFormat="1" applyFont="1" applyFill="1" applyBorder="1" applyAlignment="1">
      <alignment horizontal="center"/>
    </xf>
    <xf numFmtId="1" fontId="11" fillId="4" borderId="26" xfId="1" applyNumberFormat="1" applyFont="1" applyFill="1" applyBorder="1" applyAlignment="1">
      <alignment horizontal="center"/>
    </xf>
    <xf numFmtId="3" fontId="11" fillId="4" borderId="27" xfId="1" applyNumberFormat="1" applyFont="1" applyFill="1" applyBorder="1" applyAlignment="1">
      <alignment horizontal="center"/>
    </xf>
    <xf numFmtId="3" fontId="11" fillId="0" borderId="0" xfId="1" applyNumberFormat="1" applyFont="1"/>
    <xf numFmtId="0" fontId="11" fillId="4" borderId="28" xfId="1" applyFont="1" applyFill="1" applyBorder="1" applyAlignment="1">
      <alignment horizontal="center" wrapText="1"/>
    </xf>
    <xf numFmtId="0" fontId="11" fillId="4" borderId="29" xfId="1" applyFont="1" applyFill="1" applyBorder="1" applyAlignment="1">
      <alignment horizontal="center" wrapText="1"/>
    </xf>
    <xf numFmtId="3" fontId="11" fillId="4" borderId="30" xfId="1" applyNumberFormat="1" applyFont="1" applyFill="1" applyBorder="1" applyAlignment="1">
      <alignment horizontal="center"/>
    </xf>
    <xf numFmtId="3" fontId="11" fillId="4" borderId="31" xfId="1" applyNumberFormat="1" applyFont="1" applyFill="1" applyBorder="1" applyAlignment="1">
      <alignment horizontal="center"/>
    </xf>
    <xf numFmtId="1" fontId="11" fillId="4" borderId="31" xfId="1" applyNumberFormat="1" applyFont="1" applyFill="1" applyBorder="1" applyAlignment="1">
      <alignment horizontal="center"/>
    </xf>
    <xf numFmtId="3" fontId="11" fillId="4" borderId="32" xfId="1" applyNumberFormat="1" applyFont="1" applyFill="1" applyBorder="1" applyAlignment="1">
      <alignment horizontal="center"/>
    </xf>
    <xf numFmtId="0" fontId="11" fillId="0" borderId="33" xfId="1" applyFont="1" applyBorder="1" applyAlignment="1">
      <alignment horizontal="left" wrapText="1"/>
    </xf>
    <xf numFmtId="0" fontId="11" fillId="0" borderId="34" xfId="1" applyFont="1" applyBorder="1" applyAlignment="1">
      <alignment horizontal="left" wrapText="1"/>
    </xf>
    <xf numFmtId="3" fontId="11" fillId="0" borderId="35" xfId="1" applyNumberFormat="1" applyFont="1" applyBorder="1" applyAlignment="1">
      <alignment horizontal="center"/>
    </xf>
    <xf numFmtId="3" fontId="11" fillId="2" borderId="11" xfId="1" applyNumberFormat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3" fontId="4" fillId="3" borderId="13" xfId="1" applyNumberFormat="1" applyFont="1" applyFill="1" applyBorder="1" applyAlignment="1">
      <alignment horizontal="center"/>
    </xf>
    <xf numFmtId="3" fontId="1" fillId="0" borderId="0" xfId="1" applyNumberFormat="1"/>
    <xf numFmtId="0" fontId="4" fillId="0" borderId="36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3" fontId="0" fillId="0" borderId="0" xfId="0" applyNumberFormat="1"/>
    <xf numFmtId="0" fontId="11" fillId="0" borderId="38" xfId="1" applyFont="1" applyBorder="1" applyAlignment="1">
      <alignment horizontal="left" wrapText="1"/>
    </xf>
    <xf numFmtId="0" fontId="11" fillId="0" borderId="26" xfId="1" applyFont="1" applyBorder="1" applyAlignment="1">
      <alignment horizontal="left" wrapText="1"/>
    </xf>
    <xf numFmtId="3" fontId="11" fillId="0" borderId="26" xfId="1" applyNumberFormat="1" applyFont="1" applyBorder="1" applyAlignment="1">
      <alignment horizontal="center"/>
    </xf>
    <xf numFmtId="3" fontId="11" fillId="0" borderId="27" xfId="1" applyNumberFormat="1" applyFont="1" applyBorder="1" applyAlignment="1">
      <alignment horizontal="center"/>
    </xf>
    <xf numFmtId="0" fontId="11" fillId="0" borderId="14" xfId="1" applyFont="1" applyBorder="1" applyAlignment="1">
      <alignment horizontal="left" wrapText="1"/>
    </xf>
    <xf numFmtId="0" fontId="11" fillId="0" borderId="13" xfId="1" applyFont="1" applyBorder="1" applyAlignment="1">
      <alignment horizontal="left" wrapText="1"/>
    </xf>
    <xf numFmtId="0" fontId="7" fillId="0" borderId="39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3" fontId="7" fillId="0" borderId="31" xfId="1" applyNumberFormat="1" applyFont="1" applyBorder="1" applyAlignment="1">
      <alignment horizontal="center"/>
    </xf>
    <xf numFmtId="3" fontId="11" fillId="0" borderId="31" xfId="1" applyNumberFormat="1" applyFont="1" applyBorder="1" applyAlignment="1">
      <alignment horizontal="center"/>
    </xf>
    <xf numFmtId="3" fontId="7" fillId="0" borderId="32" xfId="1" applyNumberFormat="1" applyFont="1" applyBorder="1" applyAlignment="1">
      <alignment horizontal="center"/>
    </xf>
    <xf numFmtId="0" fontId="4" fillId="3" borderId="40" xfId="1" applyFont="1" applyFill="1" applyBorder="1" applyAlignment="1">
      <alignment horizontal="center"/>
    </xf>
    <xf numFmtId="0" fontId="4" fillId="3" borderId="41" xfId="1" applyFont="1" applyFill="1" applyBorder="1" applyAlignment="1">
      <alignment horizontal="center"/>
    </xf>
    <xf numFmtId="3" fontId="4" fillId="3" borderId="41" xfId="1" applyNumberFormat="1" applyFont="1" applyFill="1" applyBorder="1" applyAlignment="1">
      <alignment horizontal="center"/>
    </xf>
    <xf numFmtId="0" fontId="4" fillId="3" borderId="19" xfId="1" applyFont="1" applyFill="1" applyBorder="1" applyAlignment="1">
      <alignment horizontal="left"/>
    </xf>
    <xf numFmtId="0" fontId="4" fillId="3" borderId="20" xfId="1" applyFont="1" applyFill="1" applyBorder="1" applyAlignment="1">
      <alignment horizontal="left"/>
    </xf>
    <xf numFmtId="0" fontId="11" fillId="2" borderId="42" xfId="1" applyFont="1" applyFill="1" applyBorder="1" applyAlignment="1">
      <alignment horizontal="center" wrapText="1"/>
    </xf>
    <xf numFmtId="0" fontId="11" fillId="2" borderId="25" xfId="1" applyFont="1" applyFill="1" applyBorder="1" applyAlignment="1">
      <alignment horizontal="center" wrapText="1"/>
    </xf>
    <xf numFmtId="0" fontId="12" fillId="0" borderId="0" xfId="0" applyFont="1"/>
    <xf numFmtId="0" fontId="11" fillId="2" borderId="13" xfId="1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21" xfId="1" applyFont="1" applyBorder="1" applyAlignment="1"/>
    <xf numFmtId="0" fontId="13" fillId="5" borderId="19" xfId="1" applyFont="1" applyFill="1" applyBorder="1" applyAlignment="1">
      <alignment wrapText="1"/>
    </xf>
    <xf numFmtId="0" fontId="13" fillId="5" borderId="43" xfId="1" applyFont="1" applyFill="1" applyBorder="1" applyAlignment="1">
      <alignment wrapText="1"/>
    </xf>
    <xf numFmtId="0" fontId="7" fillId="5" borderId="43" xfId="1" applyFont="1" applyFill="1" applyBorder="1" applyAlignment="1"/>
    <xf numFmtId="0" fontId="7" fillId="5" borderId="43" xfId="1" applyFont="1" applyFill="1" applyBorder="1"/>
    <xf numFmtId="0" fontId="7" fillId="5" borderId="2" xfId="1" applyFont="1" applyFill="1" applyBorder="1"/>
    <xf numFmtId="3" fontId="4" fillId="5" borderId="20" xfId="1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wrapText="1"/>
    </xf>
    <xf numFmtId="0" fontId="14" fillId="0" borderId="11" xfId="0" applyFont="1" applyFill="1" applyBorder="1" applyAlignment="1">
      <alignment wrapText="1"/>
    </xf>
    <xf numFmtId="0" fontId="14" fillId="0" borderId="11" xfId="0" applyFont="1" applyBorder="1" applyAlignment="1"/>
    <xf numFmtId="0" fontId="14" fillId="0" borderId="13" xfId="0" applyFont="1" applyBorder="1" applyAlignment="1">
      <alignment horizontal="center" vertical="center"/>
    </xf>
    <xf numFmtId="3" fontId="14" fillId="6" borderId="12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" fontId="14" fillId="6" borderId="18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wrapText="1"/>
    </xf>
    <xf numFmtId="0" fontId="14" fillId="0" borderId="13" xfId="0" applyFont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59"/>
  <sheetViews>
    <sheetView tabSelected="1" topLeftCell="A3" workbookViewId="0">
      <selection activeCell="E68" sqref="E68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1" max="11" width="9.7109375" bestFit="1" customWidth="1"/>
  </cols>
  <sheetData>
    <row r="1" spans="1:12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12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12">
      <c r="A3" s="4" t="s">
        <v>61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.75" thickBot="1">
      <c r="A4" s="4" t="s">
        <v>2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 ht="54.75" thickBot="1">
      <c r="A5" s="5" t="s">
        <v>3</v>
      </c>
      <c r="B5" s="6"/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8" t="s">
        <v>10</v>
      </c>
      <c r="J5" s="9"/>
      <c r="K5" s="1"/>
      <c r="L5" s="1"/>
    </row>
    <row r="6" spans="1:12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  <c r="J6" s="9"/>
      <c r="K6" s="1"/>
      <c r="L6" s="1"/>
    </row>
    <row r="7" spans="1:12">
      <c r="A7" s="15" t="s">
        <v>11</v>
      </c>
      <c r="B7" s="16"/>
      <c r="C7" s="16"/>
      <c r="D7" s="16"/>
      <c r="E7" s="16"/>
      <c r="F7" s="16"/>
      <c r="G7" s="16"/>
      <c r="H7" s="16"/>
      <c r="I7" s="17"/>
      <c r="J7" s="9"/>
      <c r="K7" s="1"/>
      <c r="L7" s="1"/>
    </row>
    <row r="8" spans="1:12">
      <c r="A8" s="18" t="s">
        <v>12</v>
      </c>
      <c r="B8" s="19"/>
      <c r="C8" s="20">
        <v>-3466.6839999998047</v>
      </c>
      <c r="D8" s="21">
        <v>47077.240000000136</v>
      </c>
      <c r="E8" s="22">
        <v>276935.48</v>
      </c>
      <c r="F8" s="22">
        <v>276935.48</v>
      </c>
      <c r="G8" s="20">
        <v>258523.83</v>
      </c>
      <c r="H8" s="20">
        <f>C8+E8-F8</f>
        <v>-3466.6839999997756</v>
      </c>
      <c r="I8" s="21">
        <f>D8+E8-G8</f>
        <v>65488.890000000101</v>
      </c>
      <c r="J8" s="23"/>
      <c r="K8" s="23"/>
      <c r="L8" s="23"/>
    </row>
    <row r="9" spans="1:12">
      <c r="A9" s="24"/>
      <c r="B9" s="25"/>
      <c r="C9" s="20"/>
      <c r="D9" s="26"/>
      <c r="E9" s="22"/>
      <c r="F9" s="22"/>
      <c r="G9" s="20"/>
      <c r="H9" s="20"/>
      <c r="I9" s="26"/>
      <c r="J9" s="23"/>
      <c r="K9" s="23"/>
      <c r="L9" s="23"/>
    </row>
    <row r="10" spans="1:12">
      <c r="A10" s="24" t="s">
        <v>13</v>
      </c>
      <c r="B10" s="25"/>
      <c r="C10" s="20">
        <v>363541.34000000032</v>
      </c>
      <c r="D10" s="21">
        <v>32594.8400000002</v>
      </c>
      <c r="E10" s="27">
        <v>111054.3</v>
      </c>
      <c r="F10" s="28">
        <v>77070</v>
      </c>
      <c r="G10" s="20">
        <v>115992.42</v>
      </c>
      <c r="H10" s="20">
        <f>C10+E10-F10</f>
        <v>397525.64000000031</v>
      </c>
      <c r="I10" s="21">
        <f>D10+E10-G10</f>
        <v>27656.72000000019</v>
      </c>
      <c r="J10" s="29"/>
      <c r="K10" s="29"/>
      <c r="L10" s="29"/>
    </row>
    <row r="11" spans="1:12">
      <c r="A11" s="30"/>
      <c r="B11" s="31"/>
      <c r="C11" s="32"/>
      <c r="D11" s="33"/>
      <c r="E11" s="34"/>
      <c r="F11" s="34"/>
      <c r="G11" s="32"/>
      <c r="H11" s="32"/>
      <c r="I11" s="33"/>
      <c r="J11" s="1"/>
      <c r="K11" s="1"/>
      <c r="L11" s="1"/>
    </row>
    <row r="12" spans="1:12">
      <c r="A12" s="35" t="s">
        <v>14</v>
      </c>
      <c r="B12" s="36"/>
      <c r="C12" s="20">
        <v>-9.2600000000238651</v>
      </c>
      <c r="D12" s="21">
        <v>9691.5699999999706</v>
      </c>
      <c r="E12" s="27">
        <v>55915.199999999997</v>
      </c>
      <c r="F12" s="27">
        <v>55915.199999999997</v>
      </c>
      <c r="G12" s="20">
        <v>52793.1</v>
      </c>
      <c r="H12" s="20">
        <f>C12+E12-F12</f>
        <v>-9.2600000000238651</v>
      </c>
      <c r="I12" s="21">
        <f>D12+E12-G12</f>
        <v>12813.669999999962</v>
      </c>
      <c r="J12" s="1"/>
      <c r="K12" s="1"/>
      <c r="L12" s="1"/>
    </row>
    <row r="13" spans="1:12">
      <c r="A13" s="30"/>
      <c r="B13" s="31"/>
      <c r="C13" s="32"/>
      <c r="D13" s="37"/>
      <c r="E13" s="34"/>
      <c r="F13" s="34"/>
      <c r="G13" s="32"/>
      <c r="H13" s="20"/>
      <c r="I13" s="21"/>
      <c r="J13" s="1"/>
      <c r="K13" s="1"/>
      <c r="L13" s="1"/>
    </row>
    <row r="14" spans="1:12">
      <c r="A14" s="35" t="s">
        <v>15</v>
      </c>
      <c r="B14" s="36"/>
      <c r="C14" s="38">
        <v>-1800.2500000000377</v>
      </c>
      <c r="D14" s="21">
        <v>145.54999999999876</v>
      </c>
      <c r="E14" s="27">
        <v>7253.49</v>
      </c>
      <c r="F14" s="27">
        <v>7253.49</v>
      </c>
      <c r="G14" s="20">
        <v>5300.94</v>
      </c>
      <c r="H14" s="20">
        <f>C14+E14-F14</f>
        <v>-1800.2500000000382</v>
      </c>
      <c r="I14" s="21">
        <f>D14+E14-G14</f>
        <v>2098.0999999999985</v>
      </c>
    </row>
    <row r="15" spans="1:12">
      <c r="A15" s="35"/>
      <c r="B15" s="36"/>
      <c r="C15" s="38"/>
      <c r="D15" s="21"/>
      <c r="E15" s="27"/>
      <c r="F15" s="27"/>
      <c r="G15" s="20"/>
      <c r="H15" s="20"/>
      <c r="I15" s="21"/>
    </row>
    <row r="16" spans="1:12">
      <c r="A16" s="35" t="s">
        <v>16</v>
      </c>
      <c r="B16" s="36"/>
      <c r="C16" s="38">
        <v>9.9999999606552592E-3</v>
      </c>
      <c r="D16" s="21">
        <v>104.66000000000165</v>
      </c>
      <c r="E16" s="27">
        <v>5482.92</v>
      </c>
      <c r="F16" s="27">
        <v>5482.92</v>
      </c>
      <c r="G16" s="20">
        <v>4000.01</v>
      </c>
      <c r="H16" s="20">
        <f>C16+E16-F16</f>
        <v>9.9999999602005119E-3</v>
      </c>
      <c r="I16" s="21">
        <f>D16+E16-G16</f>
        <v>1587.5700000000015</v>
      </c>
    </row>
    <row r="17" spans="1:12">
      <c r="A17" s="35"/>
      <c r="B17" s="36"/>
      <c r="C17" s="38"/>
      <c r="D17" s="21"/>
      <c r="E17" s="27"/>
      <c r="F17" s="27"/>
      <c r="G17" s="20"/>
      <c r="H17" s="20"/>
      <c r="I17" s="21"/>
    </row>
    <row r="18" spans="1:12">
      <c r="A18" s="35" t="s">
        <v>17</v>
      </c>
      <c r="B18" s="36"/>
      <c r="C18" s="38">
        <v>-0.30000000002473826</v>
      </c>
      <c r="D18" s="21">
        <v>6702.3500000000204</v>
      </c>
      <c r="E18" s="27">
        <v>18529.77</v>
      </c>
      <c r="F18" s="27">
        <v>18529.77</v>
      </c>
      <c r="G18" s="20">
        <v>21151.08</v>
      </c>
      <c r="H18" s="20">
        <f>C18+E18-F18</f>
        <v>-0.30000000002473826</v>
      </c>
      <c r="I18" s="21">
        <f>D18+E18-G18</f>
        <v>4081.0400000000191</v>
      </c>
    </row>
    <row r="19" spans="1:12">
      <c r="A19" s="35"/>
      <c r="B19" s="36"/>
      <c r="C19" s="38"/>
      <c r="D19" s="21"/>
      <c r="E19" s="27"/>
      <c r="F19" s="27"/>
      <c r="G19" s="20"/>
      <c r="H19" s="20"/>
      <c r="I19" s="21"/>
    </row>
    <row r="20" spans="1:12">
      <c r="A20" s="35" t="s">
        <v>18</v>
      </c>
      <c r="B20" s="39"/>
      <c r="C20" s="20">
        <v>0</v>
      </c>
      <c r="D20" s="40">
        <v>0</v>
      </c>
      <c r="E20" s="38"/>
      <c r="F20" s="38"/>
      <c r="G20" s="38"/>
      <c r="H20" s="38">
        <f>C20+E20-F20</f>
        <v>0</v>
      </c>
      <c r="I20" s="41">
        <f>D20+E20-G20</f>
        <v>0</v>
      </c>
    </row>
    <row r="21" spans="1:12" ht="15.75" thickBot="1">
      <c r="A21" s="42"/>
      <c r="B21" s="43"/>
      <c r="C21" s="44"/>
      <c r="D21" s="45"/>
      <c r="E21" s="46"/>
      <c r="F21" s="46"/>
      <c r="G21" s="44"/>
      <c r="H21" s="44"/>
      <c r="I21" s="45"/>
      <c r="J21" s="1"/>
      <c r="K21" s="1"/>
      <c r="L21" s="1"/>
    </row>
    <row r="22" spans="1:12" ht="15.75" thickBot="1">
      <c r="A22" s="47" t="s">
        <v>19</v>
      </c>
      <c r="B22" s="48"/>
      <c r="C22" s="49">
        <f>C8+C10+C12+C14+C16+C18+C20</f>
        <v>358264.85600000038</v>
      </c>
      <c r="D22" s="49">
        <f t="shared" ref="D22:I22" si="0">D8+D10+D12+D14+D16+D18+D20</f>
        <v>96316.210000000341</v>
      </c>
      <c r="E22" s="49">
        <f t="shared" si="0"/>
        <v>475171.16</v>
      </c>
      <c r="F22" s="49">
        <f t="shared" si="0"/>
        <v>441186.86</v>
      </c>
      <c r="G22" s="49">
        <f t="shared" si="0"/>
        <v>457761.38</v>
      </c>
      <c r="H22" s="49">
        <f t="shared" si="0"/>
        <v>392249.15600000037</v>
      </c>
      <c r="I22" s="49">
        <f t="shared" si="0"/>
        <v>113725.9900000003</v>
      </c>
      <c r="J22" s="1"/>
      <c r="K22" s="1"/>
      <c r="L22" s="1"/>
    </row>
    <row r="23" spans="1:12" ht="15.75" thickBot="1">
      <c r="A23" s="50"/>
      <c r="B23" s="51"/>
      <c r="C23" s="52"/>
      <c r="D23" s="52"/>
      <c r="E23" s="52"/>
      <c r="F23" s="52"/>
      <c r="G23" s="52"/>
      <c r="H23" s="52"/>
      <c r="I23" s="53"/>
      <c r="J23" s="1"/>
      <c r="K23" s="1"/>
      <c r="L23" s="1"/>
    </row>
    <row r="24" spans="1:12" ht="29.25" customHeight="1">
      <c r="A24" s="54" t="s">
        <v>20</v>
      </c>
      <c r="B24" s="55"/>
      <c r="C24" s="56">
        <v>1121050.4100000001</v>
      </c>
      <c r="D24" s="57">
        <v>32041.419999999955</v>
      </c>
      <c r="E24" s="58">
        <f>SUM(E25:E26)</f>
        <v>209055.81</v>
      </c>
      <c r="F24" s="58">
        <f>SUM(F25:F26)</f>
        <v>0</v>
      </c>
      <c r="G24" s="57">
        <f>SUM(G25:G26)</f>
        <v>197064.57</v>
      </c>
      <c r="H24" s="59">
        <f>C24+E24-F24</f>
        <v>1330106.2200000002</v>
      </c>
      <c r="I24" s="59">
        <f>D24+E24-G24</f>
        <v>44032.659999999945</v>
      </c>
      <c r="J24" s="29"/>
    </row>
    <row r="25" spans="1:12" ht="29.25" hidden="1" customHeight="1">
      <c r="A25" s="60" t="s">
        <v>21</v>
      </c>
      <c r="B25" s="61"/>
      <c r="C25" s="62">
        <v>182243.8</v>
      </c>
      <c r="D25" s="63">
        <v>32041.419999999984</v>
      </c>
      <c r="E25" s="64">
        <f>200108.16+117.57</f>
        <v>200225.73</v>
      </c>
      <c r="F25" s="64"/>
      <c r="G25" s="63">
        <f>188852.76+117.57</f>
        <v>188970.33000000002</v>
      </c>
      <c r="H25" s="63">
        <f>C25+E25-F25</f>
        <v>382469.53</v>
      </c>
      <c r="I25" s="65">
        <f>D25+E25-G25</f>
        <v>43296.819999999978</v>
      </c>
      <c r="J25" s="29"/>
      <c r="K25" s="66">
        <f>H28-I28</f>
        <v>1324008.6100000003</v>
      </c>
      <c r="L25" s="29">
        <v>1324008.6000000001</v>
      </c>
    </row>
    <row r="26" spans="1:12" ht="29.25" hidden="1" customHeight="1" thickBot="1">
      <c r="A26" s="67" t="s">
        <v>22</v>
      </c>
      <c r="B26" s="68"/>
      <c r="C26" s="69">
        <v>8041.68</v>
      </c>
      <c r="D26" s="70">
        <v>0</v>
      </c>
      <c r="E26" s="71">
        <v>8830.08</v>
      </c>
      <c r="F26" s="71"/>
      <c r="G26" s="70">
        <v>8094.24</v>
      </c>
      <c r="H26" s="70">
        <f>C26+E26-F26</f>
        <v>16871.760000000002</v>
      </c>
      <c r="I26" s="72">
        <f>D26+E26-G26</f>
        <v>735.84000000000015</v>
      </c>
      <c r="J26" s="29"/>
      <c r="K26" s="66">
        <f>K25-L25</f>
        <v>1.0000000242143869E-2</v>
      </c>
      <c r="L26" s="29"/>
    </row>
    <row r="27" spans="1:12" ht="29.25" customHeight="1" thickBot="1">
      <c r="A27" s="73" t="s">
        <v>23</v>
      </c>
      <c r="B27" s="74"/>
      <c r="C27" s="75">
        <v>21271.71</v>
      </c>
      <c r="D27" s="20"/>
      <c r="E27" s="20">
        <v>16663.34</v>
      </c>
      <c r="F27" s="22"/>
      <c r="G27" s="20">
        <v>16663.34</v>
      </c>
      <c r="H27" s="76">
        <f>C27+E27</f>
        <v>37935.050000000003</v>
      </c>
      <c r="I27" s="76"/>
      <c r="J27" s="29"/>
      <c r="K27" s="29"/>
      <c r="L27" s="29"/>
    </row>
    <row r="28" spans="1:12">
      <c r="A28" s="77" t="s">
        <v>19</v>
      </c>
      <c r="B28" s="78"/>
      <c r="C28" s="79">
        <f t="shared" ref="C28:H28" si="1">C24+C27</f>
        <v>1142322.1200000001</v>
      </c>
      <c r="D28" s="79">
        <f t="shared" si="1"/>
        <v>32041.419999999955</v>
      </c>
      <c r="E28" s="79">
        <f t="shared" si="1"/>
        <v>225719.15</v>
      </c>
      <c r="F28" s="79">
        <f t="shared" si="1"/>
        <v>0</v>
      </c>
      <c r="G28" s="79">
        <f t="shared" si="1"/>
        <v>213727.91</v>
      </c>
      <c r="H28" s="79">
        <f t="shared" si="1"/>
        <v>1368041.2700000003</v>
      </c>
      <c r="I28" s="79">
        <f>I24</f>
        <v>44032.659999999945</v>
      </c>
      <c r="J28" s="80"/>
      <c r="K28" s="80"/>
      <c r="L28" s="1"/>
    </row>
    <row r="29" spans="1:12" ht="15.75" thickBot="1">
      <c r="A29" s="81"/>
      <c r="B29" s="82"/>
      <c r="C29" s="82"/>
      <c r="D29" s="82"/>
      <c r="E29" s="82"/>
      <c r="F29" s="82"/>
      <c r="G29" s="82"/>
      <c r="H29" s="82"/>
      <c r="I29" s="83"/>
      <c r="K29" s="84"/>
    </row>
    <row r="30" spans="1:12">
      <c r="A30" s="85" t="s">
        <v>24</v>
      </c>
      <c r="B30" s="86"/>
      <c r="C30" s="87">
        <v>-5920.4900000000061</v>
      </c>
      <c r="D30" s="87">
        <v>525.36000000002696</v>
      </c>
      <c r="E30" s="87"/>
      <c r="F30" s="87"/>
      <c r="G30" s="87"/>
      <c r="H30" s="87">
        <f>C30+E30-F30</f>
        <v>-5920.4900000000061</v>
      </c>
      <c r="I30" s="88">
        <f>D30+E30-G30</f>
        <v>525.36000000002696</v>
      </c>
    </row>
    <row r="31" spans="1:12">
      <c r="A31" s="89" t="s">
        <v>25</v>
      </c>
      <c r="B31" s="90"/>
      <c r="C31" s="38">
        <v>-14028.800000000032</v>
      </c>
      <c r="D31" s="38">
        <v>337.150000000001</v>
      </c>
      <c r="E31" s="38"/>
      <c r="F31" s="38"/>
      <c r="G31" s="38"/>
      <c r="H31" s="38">
        <f>C31+E31-F31</f>
        <v>-14028.800000000032</v>
      </c>
      <c r="I31" s="21">
        <f>D31+E31-G31</f>
        <v>337.150000000001</v>
      </c>
    </row>
    <row r="32" spans="1:12">
      <c r="A32" s="35" t="s">
        <v>26</v>
      </c>
      <c r="B32" s="39"/>
      <c r="C32" s="38">
        <v>-22172.880000000005</v>
      </c>
      <c r="D32" s="38">
        <v>0.23999999988882337</v>
      </c>
      <c r="E32" s="38"/>
      <c r="F32" s="38"/>
      <c r="G32" s="38"/>
      <c r="H32" s="38">
        <f>C32+E32-F32</f>
        <v>-22172.880000000005</v>
      </c>
      <c r="I32" s="21">
        <f>D32+E32-G32</f>
        <v>0.23999999988882337</v>
      </c>
    </row>
    <row r="33" spans="1:9">
      <c r="A33" s="35" t="s">
        <v>27</v>
      </c>
      <c r="B33" s="39"/>
      <c r="C33" s="38">
        <v>0</v>
      </c>
      <c r="D33" s="38">
        <v>3.2969182939268649E-12</v>
      </c>
      <c r="E33" s="38"/>
      <c r="F33" s="38"/>
      <c r="G33" s="38"/>
      <c r="H33" s="38">
        <f>C33+E33-F33</f>
        <v>0</v>
      </c>
      <c r="I33" s="21">
        <f>D33+E33-G33</f>
        <v>3.2969182939268649E-12</v>
      </c>
    </row>
    <row r="34" spans="1:9" ht="15.75" thickBot="1">
      <c r="A34" s="91"/>
      <c r="B34" s="92"/>
      <c r="C34" s="93">
        <v>0</v>
      </c>
      <c r="D34" s="93"/>
      <c r="E34" s="93"/>
      <c r="F34" s="93"/>
      <c r="G34" s="93"/>
      <c r="H34" s="94">
        <f>C34+E34-F34</f>
        <v>0</v>
      </c>
      <c r="I34" s="95"/>
    </row>
    <row r="35" spans="1:9" ht="15.75" thickBot="1">
      <c r="A35" s="96" t="s">
        <v>19</v>
      </c>
      <c r="B35" s="97"/>
      <c r="C35" s="98">
        <f>C30+C31+C32+C33</f>
        <v>-42122.170000000042</v>
      </c>
      <c r="D35" s="98">
        <f t="shared" ref="D35:I35" si="2">D30+D31+D32+D33</f>
        <v>862.74999999992008</v>
      </c>
      <c r="E35" s="98">
        <f t="shared" si="2"/>
        <v>0</v>
      </c>
      <c r="F35" s="98">
        <f t="shared" si="2"/>
        <v>0</v>
      </c>
      <c r="G35" s="98">
        <f t="shared" si="2"/>
        <v>0</v>
      </c>
      <c r="H35" s="98">
        <f t="shared" si="2"/>
        <v>-42122.170000000042</v>
      </c>
      <c r="I35" s="98">
        <f t="shared" si="2"/>
        <v>862.74999999992008</v>
      </c>
    </row>
    <row r="36" spans="1:9" ht="15.75" thickBot="1">
      <c r="A36" s="99" t="s">
        <v>28</v>
      </c>
      <c r="B36" s="100"/>
      <c r="C36" s="49">
        <f>C22+C28+C35</f>
        <v>1458464.8060000003</v>
      </c>
      <c r="D36" s="49">
        <f t="shared" ref="D36:I36" si="3">D22+D28+D35</f>
        <v>129220.38000000022</v>
      </c>
      <c r="E36" s="49">
        <f t="shared" si="3"/>
        <v>700890.30999999994</v>
      </c>
      <c r="F36" s="49">
        <f t="shared" si="3"/>
        <v>441186.86</v>
      </c>
      <c r="G36" s="49">
        <f t="shared" si="3"/>
        <v>671489.29</v>
      </c>
      <c r="H36" s="49">
        <f t="shared" si="3"/>
        <v>1718168.2560000005</v>
      </c>
      <c r="I36" s="49">
        <f t="shared" si="3"/>
        <v>158621.40000000017</v>
      </c>
    </row>
    <row r="37" spans="1:9" s="103" customFormat="1">
      <c r="A37" s="101" t="s">
        <v>29</v>
      </c>
      <c r="B37" s="102"/>
      <c r="C37" s="40">
        <f>C38</f>
        <v>0</v>
      </c>
      <c r="D37" s="40"/>
      <c r="E37" s="40"/>
      <c r="F37" s="40"/>
      <c r="G37" s="40"/>
      <c r="H37" s="40">
        <f>H38</f>
        <v>0</v>
      </c>
      <c r="I37" s="40">
        <f>D37+E37-G37</f>
        <v>0</v>
      </c>
    </row>
    <row r="38" spans="1:9" s="103" customFormat="1">
      <c r="A38" s="104"/>
      <c r="B38" s="105"/>
      <c r="C38" s="40"/>
      <c r="D38" s="40"/>
      <c r="E38" s="40"/>
      <c r="F38" s="40"/>
      <c r="G38" s="40"/>
      <c r="H38" s="38"/>
      <c r="I38" s="40"/>
    </row>
    <row r="39" spans="1:9" ht="15.75" thickBot="1">
      <c r="A39" s="104"/>
      <c r="B39" s="105"/>
      <c r="C39" s="40"/>
      <c r="D39" s="40"/>
      <c r="E39" s="40"/>
      <c r="F39" s="40"/>
      <c r="G39" s="40"/>
      <c r="H39" s="38"/>
      <c r="I39" s="40"/>
    </row>
    <row r="40" spans="1:9" ht="15.75" thickBot="1">
      <c r="A40" s="99" t="s">
        <v>30</v>
      </c>
      <c r="B40" s="100"/>
      <c r="C40" s="49">
        <f>C36+C37</f>
        <v>1458464.8060000003</v>
      </c>
      <c r="D40" s="49">
        <f t="shared" ref="D40:I40" si="4">D36+D37</f>
        <v>129220.38000000022</v>
      </c>
      <c r="E40" s="49">
        <f t="shared" si="4"/>
        <v>700890.30999999994</v>
      </c>
      <c r="F40" s="49">
        <f t="shared" si="4"/>
        <v>441186.86</v>
      </c>
      <c r="G40" s="49">
        <f t="shared" si="4"/>
        <v>671489.29</v>
      </c>
      <c r="H40" s="49">
        <f t="shared" si="4"/>
        <v>1718168.2560000005</v>
      </c>
      <c r="I40" s="49">
        <f t="shared" si="4"/>
        <v>158621.40000000017</v>
      </c>
    </row>
    <row r="41" spans="1:9" ht="15.75" thickBot="1">
      <c r="A41" s="106"/>
      <c r="B41" s="107"/>
      <c r="C41" s="108"/>
      <c r="D41" s="108"/>
      <c r="E41" s="108"/>
      <c r="F41" s="108"/>
      <c r="G41" s="108"/>
      <c r="H41" s="108"/>
      <c r="I41" s="109"/>
    </row>
    <row r="42" spans="1:9" ht="15.75" thickBot="1">
      <c r="A42" s="110" t="s">
        <v>31</v>
      </c>
      <c r="B42" s="111"/>
      <c r="C42" s="111"/>
      <c r="D42" s="112"/>
      <c r="E42" s="112"/>
      <c r="F42" s="112"/>
      <c r="G42" s="113"/>
      <c r="H42" s="114"/>
      <c r="I42" s="115">
        <f>SUM(I43:I56)</f>
        <v>77070</v>
      </c>
    </row>
    <row r="43" spans="1:9" hidden="1">
      <c r="A43" s="116" t="s">
        <v>32</v>
      </c>
      <c r="B43" s="117"/>
      <c r="C43" s="117"/>
      <c r="D43" s="118"/>
      <c r="E43" s="118"/>
      <c r="F43" s="118"/>
      <c r="G43" s="119" t="s">
        <v>33</v>
      </c>
      <c r="H43" s="119" t="s">
        <v>34</v>
      </c>
      <c r="I43" s="120">
        <v>2059</v>
      </c>
    </row>
    <row r="44" spans="1:9" hidden="1">
      <c r="A44" s="116" t="s">
        <v>35</v>
      </c>
      <c r="B44" s="117"/>
      <c r="C44" s="117"/>
      <c r="D44" s="118"/>
      <c r="E44" s="118"/>
      <c r="F44" s="118"/>
      <c r="G44" s="119" t="s">
        <v>36</v>
      </c>
      <c r="H44" s="121" t="s">
        <v>37</v>
      </c>
      <c r="I44" s="122">
        <v>3025</v>
      </c>
    </row>
    <row r="45" spans="1:9" hidden="1">
      <c r="A45" s="116" t="s">
        <v>38</v>
      </c>
      <c r="B45" s="117"/>
      <c r="C45" s="117"/>
      <c r="D45" s="118"/>
      <c r="E45" s="118"/>
      <c r="F45" s="118"/>
      <c r="G45" s="121" t="s">
        <v>39</v>
      </c>
      <c r="H45" s="121" t="s">
        <v>40</v>
      </c>
      <c r="I45" s="122">
        <v>1375</v>
      </c>
    </row>
    <row r="46" spans="1:9" hidden="1">
      <c r="A46" s="116" t="s">
        <v>38</v>
      </c>
      <c r="B46" s="117"/>
      <c r="C46" s="117"/>
      <c r="D46" s="118"/>
      <c r="E46" s="118"/>
      <c r="F46" s="118"/>
      <c r="G46" s="121" t="s">
        <v>39</v>
      </c>
      <c r="H46" s="121" t="s">
        <v>41</v>
      </c>
      <c r="I46" s="123">
        <v>2750</v>
      </c>
    </row>
    <row r="47" spans="1:9" hidden="1">
      <c r="A47" s="116" t="s">
        <v>42</v>
      </c>
      <c r="B47" s="117"/>
      <c r="C47" s="117"/>
      <c r="D47" s="118"/>
      <c r="E47" s="118"/>
      <c r="F47" s="118"/>
      <c r="G47" s="121" t="s">
        <v>43</v>
      </c>
      <c r="H47" s="121" t="s">
        <v>44</v>
      </c>
      <c r="I47" s="123">
        <v>6740</v>
      </c>
    </row>
    <row r="48" spans="1:9" hidden="1">
      <c r="A48" s="116" t="s">
        <v>45</v>
      </c>
      <c r="B48" s="117"/>
      <c r="C48" s="117"/>
      <c r="D48" s="118"/>
      <c r="E48" s="118"/>
      <c r="F48" s="118"/>
      <c r="G48" s="121" t="s">
        <v>43</v>
      </c>
      <c r="H48" s="124" t="s">
        <v>46</v>
      </c>
      <c r="I48" s="123">
        <v>1067</v>
      </c>
    </row>
    <row r="49" spans="1:9" hidden="1">
      <c r="A49" s="116" t="s">
        <v>47</v>
      </c>
      <c r="B49" s="117"/>
      <c r="C49" s="117"/>
      <c r="D49" s="118"/>
      <c r="E49" s="118"/>
      <c r="F49" s="118"/>
      <c r="G49" s="121" t="s">
        <v>43</v>
      </c>
      <c r="H49" s="121" t="s">
        <v>48</v>
      </c>
      <c r="I49" s="123">
        <v>31377</v>
      </c>
    </row>
    <row r="50" spans="1:9" hidden="1">
      <c r="A50" s="116" t="s">
        <v>49</v>
      </c>
      <c r="B50" s="117"/>
      <c r="C50" s="117"/>
      <c r="D50" s="118"/>
      <c r="E50" s="118"/>
      <c r="F50" s="118"/>
      <c r="G50" s="121" t="s">
        <v>50</v>
      </c>
      <c r="H50" s="121" t="s">
        <v>51</v>
      </c>
      <c r="I50" s="123">
        <v>3125</v>
      </c>
    </row>
    <row r="51" spans="1:9" hidden="1">
      <c r="A51" s="116" t="s">
        <v>38</v>
      </c>
      <c r="B51" s="117"/>
      <c r="C51" s="117"/>
      <c r="D51" s="118"/>
      <c r="E51" s="118"/>
      <c r="F51" s="118"/>
      <c r="G51" s="121" t="s">
        <v>52</v>
      </c>
      <c r="H51" s="121" t="s">
        <v>41</v>
      </c>
      <c r="I51" s="123">
        <v>2750</v>
      </c>
    </row>
    <row r="52" spans="1:9" hidden="1">
      <c r="A52" s="116" t="s">
        <v>53</v>
      </c>
      <c r="B52" s="117"/>
      <c r="C52" s="117"/>
      <c r="D52" s="118"/>
      <c r="E52" s="118"/>
      <c r="F52" s="118"/>
      <c r="G52" s="121" t="s">
        <v>52</v>
      </c>
      <c r="H52" s="121" t="s">
        <v>54</v>
      </c>
      <c r="I52" s="123">
        <v>10740</v>
      </c>
    </row>
    <row r="53" spans="1:9" hidden="1">
      <c r="A53" s="125" t="s">
        <v>55</v>
      </c>
      <c r="B53" s="125"/>
      <c r="C53" s="125"/>
      <c r="D53" s="125"/>
      <c r="E53" s="125"/>
      <c r="F53" s="125"/>
      <c r="G53" s="119" t="s">
        <v>56</v>
      </c>
      <c r="H53" s="126" t="s">
        <v>57</v>
      </c>
      <c r="I53" s="127">
        <v>2310</v>
      </c>
    </row>
    <row r="54" spans="1:9" hidden="1">
      <c r="A54" s="125" t="s">
        <v>58</v>
      </c>
      <c r="B54" s="125"/>
      <c r="C54" s="125"/>
      <c r="D54" s="125"/>
      <c r="E54" s="125"/>
      <c r="F54" s="125"/>
      <c r="G54" s="119" t="s">
        <v>56</v>
      </c>
      <c r="H54" s="126" t="s">
        <v>41</v>
      </c>
      <c r="I54" s="127">
        <v>2750</v>
      </c>
    </row>
    <row r="55" spans="1:9" hidden="1">
      <c r="A55" s="125" t="s">
        <v>59</v>
      </c>
      <c r="B55" s="125"/>
      <c r="C55" s="125"/>
      <c r="D55" s="125"/>
      <c r="E55" s="125"/>
      <c r="F55" s="125"/>
      <c r="G55" s="119" t="s">
        <v>56</v>
      </c>
      <c r="H55" s="119" t="s">
        <v>60</v>
      </c>
      <c r="I55" s="127">
        <v>7002</v>
      </c>
    </row>
    <row r="56" spans="1:9" hidden="1">
      <c r="A56" s="128"/>
      <c r="B56" s="128"/>
      <c r="C56" s="128"/>
      <c r="D56" s="128"/>
      <c r="E56" s="128"/>
      <c r="F56" s="128"/>
      <c r="G56" s="129"/>
      <c r="H56" s="129"/>
      <c r="I56" s="130"/>
    </row>
    <row r="57" spans="1:9" hidden="1">
      <c r="A57" s="131"/>
      <c r="B57" s="131"/>
      <c r="C57" s="131"/>
      <c r="D57" s="131"/>
      <c r="E57" s="131"/>
      <c r="F57" s="131"/>
      <c r="G57" s="129"/>
      <c r="H57" s="129"/>
      <c r="I57" s="130"/>
    </row>
    <row r="58" spans="1:9" hidden="1">
      <c r="A58" s="131"/>
      <c r="B58" s="131"/>
      <c r="C58" s="131"/>
      <c r="D58" s="131"/>
      <c r="E58" s="131"/>
      <c r="F58" s="131"/>
      <c r="G58" s="129"/>
      <c r="H58" s="129"/>
      <c r="I58" s="130"/>
    </row>
    <row r="59" spans="1:9" hidden="1">
      <c r="A59" s="132"/>
      <c r="B59" s="132"/>
      <c r="C59" s="132"/>
      <c r="D59" s="132"/>
      <c r="E59" s="132"/>
      <c r="F59" s="132"/>
      <c r="G59" s="129"/>
      <c r="H59" s="129"/>
      <c r="I59" s="130"/>
    </row>
  </sheetData>
  <mergeCells count="56">
    <mergeCell ref="A58:F58"/>
    <mergeCell ref="A59:F59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B40"/>
    <mergeCell ref="A41:I41"/>
    <mergeCell ref="A42:F42"/>
    <mergeCell ref="A43:F43"/>
    <mergeCell ref="A44:F44"/>
    <mergeCell ref="A45:F45"/>
    <mergeCell ref="A34:B34"/>
    <mergeCell ref="A35:B35"/>
    <mergeCell ref="A36:B36"/>
    <mergeCell ref="A37:B37"/>
    <mergeCell ref="A38:B38"/>
    <mergeCell ref="A39:B39"/>
    <mergeCell ref="A28:B28"/>
    <mergeCell ref="A29:I29"/>
    <mergeCell ref="A30:B30"/>
    <mergeCell ref="A31:B31"/>
    <mergeCell ref="A32:B32"/>
    <mergeCell ref="A33:B33"/>
    <mergeCell ref="A21:B21"/>
    <mergeCell ref="A22:B22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2024-03-29T09:23:19Z</dcterms:created>
  <dcterms:modified xsi:type="dcterms:W3CDTF">2024-03-29T09:26:27Z</dcterms:modified>
</cp:coreProperties>
</file>