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" windowWidth="22980" windowHeight="9528"/>
  </bookViews>
  <sheets>
    <sheet name=" 2019 г.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E34" i="1" l="1"/>
  <c r="E33" i="1"/>
  <c r="E29" i="1"/>
  <c r="E26" i="1"/>
  <c r="E24" i="1"/>
  <c r="E23" i="1"/>
  <c r="F22" i="1"/>
  <c r="E21" i="1"/>
  <c r="E20" i="1"/>
  <c r="F19" i="1"/>
  <c r="F18" i="1"/>
  <c r="E14" i="1"/>
  <c r="F13" i="1"/>
  <c r="F12" i="1"/>
  <c r="F11" i="1"/>
  <c r="E10" i="1"/>
  <c r="F9" i="1"/>
  <c r="F7" i="1"/>
  <c r="F6" i="1"/>
  <c r="F5" i="1"/>
  <c r="F4" i="1"/>
  <c r="F10" i="1" l="1"/>
  <c r="F15" i="1" s="1"/>
  <c r="F14" i="1"/>
  <c r="F35" i="1"/>
</calcChain>
</file>

<file path=xl/sharedStrings.xml><?xml version="1.0" encoding="utf-8"?>
<sst xmlns="http://schemas.openxmlformats.org/spreadsheetml/2006/main" count="99" uniqueCount="66">
  <si>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</si>
  <si>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</si>
  <si>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</si>
  <si>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</si>
  <si>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</si>
  <si>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- 3344,70 кв.м.)</t>
  </si>
  <si>
    <t>Содержание внутридомовых  инженерных сетей водоснабжения, теплоснабжения, канализации, электроснабжения,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</si>
  <si>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</si>
  <si>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</si>
  <si>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r>
      <t>с 01.01.2019 - 31.05.2019 - 3,64 руб./м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>, с 01.06.2019-31.12.2019 - 3,90 руб./м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</si>
  <si>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Аварийно-диспетчерская служба</t>
  </si>
  <si>
    <t>руб./ м2</t>
  </si>
  <si>
    <r>
      <t>с 01.01.2019 - 31.05.2019 - 2,10руб./м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>, с 01.06.2019-31.12.2019 - 2,30 руб./м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</si>
  <si>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 xml:space="preserve">Уборка лестничных клеток - 485,88 кв.м.                                         </t>
  </si>
  <si>
    <t xml:space="preserve">ежедневно    </t>
  </si>
  <si>
    <r>
      <t>с 01.01.2019 - 31.05.2019 - 2,21 руб./м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>, с 01.06.2019-31.12.2019 - 2,48 руб./м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</si>
  <si>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 xml:space="preserve">Содержание придомовой территории 1 класса - 457 кв.м., газон - 1397 кв.м., территоритя без покрытия - 168 кв.м., крыльца - 12 кв.м. </t>
  </si>
  <si>
    <t>6 раз в неделю</t>
  </si>
  <si>
    <r>
      <t>с 01.01.2019 - 31.05.2019 - 3,51 руб./м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>, с 01.06.2019-31.12.2019 - 3,94 руб./м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</si>
  <si>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 xml:space="preserve">Промывка, опрессовка системы отопления </t>
  </si>
  <si>
    <t>1 раз перед началом отопительного сезона</t>
  </si>
  <si>
    <t>Дератизация подвального помещения</t>
  </si>
  <si>
    <t>ежемесячно</t>
  </si>
  <si>
    <t>Итого по содержанию:</t>
  </si>
  <si>
    <t>ОДН на электроснабжение</t>
  </si>
  <si>
    <t>ОДН на водоснабжение</t>
  </si>
  <si>
    <t xml:space="preserve">ОДН на водоотведение </t>
  </si>
  <si>
    <t>Итого на ОДН:</t>
  </si>
  <si>
    <t>Итого по содержанию и ОДН:</t>
  </si>
  <si>
    <t>РЕМОНТ ОБЩЕГО ИМУЩЕСТВА</t>
  </si>
  <si>
    <t xml:space="preserve">Фактический объем выполненных работ </t>
  </si>
  <si>
    <t>Очистка проезжей части придомовой территории напротив подъездов №№ 1,2,3,4 с применением экскаватора-погрузчика по уборке территории от снега</t>
  </si>
  <si>
    <t>январь 2019 г. (03.01.2019 г.)</t>
  </si>
  <si>
    <t>час</t>
  </si>
  <si>
    <t>январь 2019 г. (10.01.2019 г.)</t>
  </si>
  <si>
    <t>Ревизия электрических этажных щитов подъезда № 1 (кв. с 1 по 20) с установкой автоматических выключателей до эл. счетчиков, заменой вводных проводов, квартирных автоматов (кв с 1 по 20).</t>
  </si>
  <si>
    <t>январь 2019 г.</t>
  </si>
  <si>
    <t>шт.</t>
  </si>
  <si>
    <t>Ревизия этажного электрического щита с установкой автоматических выключателей до эл. счетчика, заменой вводных проводов, квартирных автоматов на лестничной площадке кв. 67,68,69,70.</t>
  </si>
  <si>
    <t>Очистка проезжей части придомовой территории напротив подъездов №№ 1,2,3,4 с применением экскаватора-погрузчика по уборке территории от снега ООО "СДСПМК"</t>
  </si>
  <si>
    <t>февраль 2019 г. (12.02.2019 г.)</t>
  </si>
  <si>
    <t>Замена аварийного участка стояка системы отопления с 1-го этажа до розлива системы отопления (по кв. № 2)</t>
  </si>
  <si>
    <t>март 2019 г.</t>
  </si>
  <si>
    <t>м.п.</t>
  </si>
  <si>
    <t>Ревизия этажных электрических щитов с установкой автоматических выключателей до эл. Счетчиков, заменой вводных проводов, квартирных автоматов на л/площадках кв. № с 21 по 66</t>
  </si>
  <si>
    <t xml:space="preserve">  шт.        </t>
  </si>
  <si>
    <t>Замена неисправного датчика на движение в подъезде № 2</t>
  </si>
  <si>
    <t>май 2019 г.</t>
  </si>
  <si>
    <t xml:space="preserve">Замена аварийного участка стояка системы  канализации диам 110 мм. В кв. № 39 </t>
  </si>
  <si>
    <t>мс.п.</t>
  </si>
  <si>
    <t>Составление локального сметного расчета для включения придомовой территории ж/д 13 по ул. Победы в муниципальную программу формирования "Комфортная городская среда" на 2020 г.</t>
  </si>
  <si>
    <t>Составление сметы на устройство дополнительных парковочных мест с асфальтированием территории  ж/д 13 по ул. Победы для участия  в муниципальную программу формирования "Комфортная городская среда" на 2020 г.</t>
  </si>
  <si>
    <t xml:space="preserve">Замена аварийного участка эл. Проводки в подъезде №1 над квартирами №№ 3,4 </t>
  </si>
  <si>
    <t>июнь 2019 г.</t>
  </si>
  <si>
    <t>Ремонт межпанельных швов (кв. 20,21,23,33)</t>
  </si>
  <si>
    <t>август 2019 г.</t>
  </si>
  <si>
    <t>Бетонирование металлической конструкции (сушилки) на придомовой территории за домом</t>
  </si>
  <si>
    <t>Замена светильника с лампами накаливания на светодиодный светильник с датчиком на движение в тамбуре подъезда № 2</t>
  </si>
  <si>
    <t>сентябрь 2019 г.</t>
  </si>
  <si>
    <t>Обработка фасада универсальной гидроизоляцией по бетонным панелям кв. № 21</t>
  </si>
  <si>
    <t>кв.м.</t>
  </si>
  <si>
    <t>Очистка подвальных помещений №№ 1,2,3,4 от крупного и мелкого мусора согласно п. № 3.10 Протокола № 2 очередного годового общего соброания собственников помещений от 23.05.2019 г.</t>
  </si>
  <si>
    <t>ноябрь 2019 г.</t>
  </si>
  <si>
    <t>куб.</t>
  </si>
  <si>
    <t>Итого по ремонту:</t>
  </si>
  <si>
    <t>Отчет о выполнении договора управления многоквартирным домом№ 13 по ул. Победы, г. Сортавала за период 01.01.2019-31.12.2019г.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</si>
</sst>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2" fontId="0" fillId="0" borderId="5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vertical="center"/>
    </xf>
    <xf numFmtId="2" fontId="0" fillId="0" borderId="5" xfId="0" applyNumberFormat="1" applyFont="1" applyBorder="1" applyAlignment="1">
      <alignment horizontal="center" vertical="distributed" wrapText="1"/>
    </xf>
    <xf numFmtId="0" fontId="0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2" fontId="0" fillId="0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1" fillId="0" borderId="1" xfId="0" applyFont="1" applyBorder="1" applyAlignment="1">
      <alignment horizontal="left" wrapText="1"/>
    </xf>
    <xf numFmtId="2" fontId="1" fillId="0" borderId="1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2" fontId="0" fillId="0" borderId="0" xfId="0" applyNumberFormat="1" applyBorder="1"/>
    <xf numFmtId="0" fontId="1" fillId="0" borderId="4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1" fontId="0" fillId="0" borderId="1" xfId="0" applyNumberFormat="1" applyFont="1" applyBorder="1" applyAlignment="1">
      <alignment horizontal="center" vertical="center" wrapText="1"/>
    </xf>
    <xf numFmtId="17" fontId="0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2" fontId="0" fillId="0" borderId="1" xfId="0" applyNumberFormat="1" applyFont="1" applyBorder="1" applyAlignment="1">
      <alignment horizontal="center" wrapText="1"/>
    </xf>
    <xf numFmtId="1" fontId="0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50;&#1058;&#1067;%20&#1047;&#1040;%20&#1052;&#1045;&#1057;&#1071;&#1062;%20&#1055;&#1086;&#1073;&#1077;&#1076;&#1099;,%2013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 г."/>
      <sheetName val="март 2016 г."/>
      <sheetName val="апрель 2016 г."/>
      <sheetName val="май 2016 г."/>
      <sheetName val="июнь 2016 г."/>
      <sheetName val="июль 2016 г."/>
      <sheetName val="август2016г."/>
      <sheetName val="сентябрь 2016"/>
      <sheetName val="октябрь 2016 г."/>
      <sheetName val="ноябрь 2016 г."/>
      <sheetName val="декабрь 2016г."/>
      <sheetName val="за 2016 г."/>
      <sheetName val="январь 2017 г."/>
      <sheetName val="февраль 2017 г."/>
      <sheetName val="март 2017 г."/>
      <sheetName val="апрель 2017 г."/>
      <sheetName val="май 2017 г."/>
      <sheetName val="июнь 2017 г."/>
      <sheetName val="июль 2017 г."/>
      <sheetName val="август 2017 г."/>
      <sheetName val="сентябрь 2017 г."/>
      <sheetName val="октябрь 2017 г."/>
      <sheetName val="ноябрь 2017 г."/>
      <sheetName val="декабрь 2017 г."/>
      <sheetName val="годовой акт за 2017 г."/>
      <sheetName val="январь 2018 г."/>
      <sheetName val="февраль 2018 г. "/>
      <sheetName val="март 2018 г."/>
      <sheetName val="апрель 2018 г."/>
      <sheetName val="май 2018 г."/>
      <sheetName val="июнь 2018 г."/>
      <sheetName val="июль 2018 г."/>
      <sheetName val="август 2018 г."/>
      <sheetName val="сентябрь 2018г."/>
      <sheetName val="октябрь 2018 г."/>
      <sheetName val="ноябрь 2018 г."/>
      <sheetName val="декабрь 2018 г."/>
      <sheetName val="годовой акт 2018 г."/>
      <sheetName val="для Н.К..."/>
      <sheetName val="для Н.К.."/>
      <sheetName val="для Н.К."/>
      <sheetName val="январь 2019 г."/>
      <sheetName val="февраль 2019 г."/>
      <sheetName val="март 2019 г."/>
      <sheetName val="апрель 2019 г."/>
      <sheetName val="май 2019 г."/>
      <sheetName val="июнь 2019 г."/>
      <sheetName val="июль 2019 г."/>
      <sheetName val="август 2019 г."/>
      <sheetName val="сентябрь 2019 г."/>
      <sheetName val="октябрь 2019 г."/>
      <sheetName val="ноябрь 2019 г."/>
      <sheetName val="декабрь 2019 г."/>
      <sheetName val="Годовой акт 2019 г."/>
      <sheetName val="январь2020 г."/>
      <sheetName val="февраль 2020 г."/>
      <sheetName val="март  2020 г."/>
      <sheetName val="апрель 2020 г."/>
      <sheetName val="май 2020 г."/>
      <sheetName val="июнь 2020г."/>
      <sheetName val="июль 2020 г."/>
      <sheetName val="август 2020 г."/>
      <sheetName val="сентябрь 2020 г."/>
      <sheetName val="октябрь 2020 г."/>
      <sheetName val="ноябрь 2020 г."/>
      <sheetName val="декабрь 2020 г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9">
          <cell r="F9">
            <v>12174.708000000001</v>
          </cell>
        </row>
        <row r="10">
          <cell r="F10">
            <v>7023.87</v>
          </cell>
        </row>
        <row r="11">
          <cell r="F11">
            <v>7391.7869999999994</v>
          </cell>
        </row>
        <row r="12">
          <cell r="F12">
            <v>11739.896999999999</v>
          </cell>
        </row>
        <row r="13">
          <cell r="F13">
            <v>267.57599999999996</v>
          </cell>
        </row>
        <row r="15">
          <cell r="F15">
            <v>4080.5339999999997</v>
          </cell>
        </row>
        <row r="16">
          <cell r="F16">
            <v>1505.115</v>
          </cell>
        </row>
        <row r="17">
          <cell r="F17">
            <v>969.96299999999985</v>
          </cell>
        </row>
      </sheetData>
      <sheetData sheetId="43">
        <row r="9">
          <cell r="F9">
            <v>12174.708000000001</v>
          </cell>
        </row>
        <row r="10">
          <cell r="F10">
            <v>7023.87</v>
          </cell>
        </row>
        <row r="11">
          <cell r="F11">
            <v>7391.7869999999994</v>
          </cell>
        </row>
        <row r="12">
          <cell r="F12">
            <v>11739.896999999999</v>
          </cell>
        </row>
        <row r="13">
          <cell r="F13">
            <v>267.57599999999996</v>
          </cell>
        </row>
        <row r="15">
          <cell r="F15">
            <v>3879.8519999999994</v>
          </cell>
        </row>
        <row r="16">
          <cell r="F16">
            <v>2274.3960000000002</v>
          </cell>
        </row>
        <row r="17">
          <cell r="F17">
            <v>1471.6679999999999</v>
          </cell>
        </row>
      </sheetData>
      <sheetData sheetId="44">
        <row r="9">
          <cell r="F9">
            <v>12174.708000000001</v>
          </cell>
        </row>
        <row r="10">
          <cell r="F10">
            <v>7023.87</v>
          </cell>
        </row>
        <row r="11">
          <cell r="F11">
            <v>7391.7869999999994</v>
          </cell>
        </row>
        <row r="12">
          <cell r="F12">
            <v>11739.896999999999</v>
          </cell>
        </row>
        <row r="13">
          <cell r="F13">
            <v>267.57599999999996</v>
          </cell>
        </row>
        <row r="15">
          <cell r="F15">
            <v>3110.5709999999999</v>
          </cell>
        </row>
        <row r="16">
          <cell r="F16">
            <v>903.06899999999996</v>
          </cell>
        </row>
        <row r="17">
          <cell r="F17">
            <v>602.04599999999994</v>
          </cell>
        </row>
      </sheetData>
      <sheetData sheetId="45">
        <row r="9">
          <cell r="F9">
            <v>12174.708000000001</v>
          </cell>
        </row>
        <row r="10">
          <cell r="F10">
            <v>7023.87</v>
          </cell>
        </row>
        <row r="11">
          <cell r="F11">
            <v>7391.7869999999994</v>
          </cell>
        </row>
        <row r="12">
          <cell r="F12">
            <v>-7391.7869999999994</v>
          </cell>
        </row>
        <row r="13">
          <cell r="F13">
            <v>-985.57</v>
          </cell>
        </row>
        <row r="14">
          <cell r="F14">
            <v>11739.896999999999</v>
          </cell>
        </row>
        <row r="15">
          <cell r="F15">
            <v>267.57599999999996</v>
          </cell>
        </row>
        <row r="17">
          <cell r="F17">
            <v>2274.3960000000002</v>
          </cell>
        </row>
        <row r="18">
          <cell r="F18">
            <v>468.25800000000004</v>
          </cell>
        </row>
        <row r="19">
          <cell r="F19">
            <v>301.02299999999997</v>
          </cell>
        </row>
      </sheetData>
      <sheetData sheetId="46">
        <row r="8">
          <cell r="F8">
            <v>12174.708000000001</v>
          </cell>
        </row>
        <row r="9">
          <cell r="F9">
            <v>7023.87</v>
          </cell>
        </row>
        <row r="10">
          <cell r="F10">
            <v>7391.7869999999994</v>
          </cell>
        </row>
        <row r="11">
          <cell r="F11">
            <v>11739.896999999999</v>
          </cell>
        </row>
        <row r="12">
          <cell r="F12">
            <v>267.57599999999996</v>
          </cell>
        </row>
        <row r="15">
          <cell r="F15">
            <v>2140.6079999999997</v>
          </cell>
        </row>
        <row r="16">
          <cell r="F16">
            <v>401.36399999999998</v>
          </cell>
        </row>
        <row r="17">
          <cell r="F17">
            <v>267.57599999999996</v>
          </cell>
        </row>
      </sheetData>
      <sheetData sheetId="47">
        <row r="8">
          <cell r="F8">
            <v>13044.329999999998</v>
          </cell>
        </row>
        <row r="9">
          <cell r="F9">
            <v>7692.8099999999986</v>
          </cell>
        </row>
        <row r="10">
          <cell r="F10">
            <v>8294.8559999999998</v>
          </cell>
        </row>
        <row r="11">
          <cell r="F11">
            <v>13178.117999999999</v>
          </cell>
        </row>
        <row r="12">
          <cell r="F12">
            <v>267.57599999999996</v>
          </cell>
        </row>
        <row r="14">
          <cell r="F14">
            <v>2374.7369999999996</v>
          </cell>
        </row>
        <row r="15">
          <cell r="F15">
            <v>668.94</v>
          </cell>
        </row>
        <row r="16">
          <cell r="F16">
            <v>434.81099999999998</v>
          </cell>
        </row>
      </sheetData>
      <sheetData sheetId="48">
        <row r="8">
          <cell r="F8">
            <v>13044.329999999998</v>
          </cell>
        </row>
        <row r="9">
          <cell r="F9">
            <v>7692.8099999999986</v>
          </cell>
        </row>
        <row r="10">
          <cell r="F10">
            <v>8294.8559999999998</v>
          </cell>
        </row>
        <row r="11">
          <cell r="F11">
            <v>13178.117999999999</v>
          </cell>
        </row>
        <row r="12">
          <cell r="F12">
            <v>267.57599999999996</v>
          </cell>
        </row>
        <row r="14">
          <cell r="F14">
            <v>1705.797</v>
          </cell>
        </row>
        <row r="15">
          <cell r="F15">
            <v>1204.0919999999999</v>
          </cell>
        </row>
        <row r="16">
          <cell r="F16">
            <v>802.72799999999995</v>
          </cell>
        </row>
      </sheetData>
      <sheetData sheetId="49">
        <row r="8">
          <cell r="F8">
            <v>13044.329999999998</v>
          </cell>
        </row>
        <row r="9">
          <cell r="F9">
            <v>7692.8099999999986</v>
          </cell>
        </row>
        <row r="10">
          <cell r="F10">
            <v>8294.8559999999998</v>
          </cell>
        </row>
        <row r="11">
          <cell r="F11">
            <v>13178.117999999999</v>
          </cell>
        </row>
        <row r="12">
          <cell r="F12">
            <v>267.57599999999996</v>
          </cell>
        </row>
        <row r="14">
          <cell r="F14">
            <v>1638.9029999999998</v>
          </cell>
        </row>
        <row r="15">
          <cell r="F15">
            <v>735.83399999999995</v>
          </cell>
        </row>
        <row r="16">
          <cell r="F16">
            <v>501.70499999999993</v>
          </cell>
        </row>
      </sheetData>
      <sheetData sheetId="50">
        <row r="8">
          <cell r="F8">
            <v>13044.329999999998</v>
          </cell>
        </row>
        <row r="9">
          <cell r="F9">
            <v>7692.8099999999986</v>
          </cell>
        </row>
        <row r="10">
          <cell r="F10">
            <v>8294.8559999999998</v>
          </cell>
        </row>
        <row r="11">
          <cell r="F11">
            <v>13178.117999999999</v>
          </cell>
        </row>
        <row r="12">
          <cell r="F12">
            <v>267.57599999999996</v>
          </cell>
        </row>
        <row r="14">
          <cell r="F14">
            <v>3043.6770000000001</v>
          </cell>
        </row>
        <row r="15">
          <cell r="F15">
            <v>334.47</v>
          </cell>
        </row>
        <row r="16">
          <cell r="F16">
            <v>234.12900000000002</v>
          </cell>
        </row>
      </sheetData>
      <sheetData sheetId="51">
        <row r="8">
          <cell r="F8">
            <v>13050.414000000001</v>
          </cell>
        </row>
        <row r="9">
          <cell r="F9">
            <v>7696.37</v>
          </cell>
        </row>
        <row r="10">
          <cell r="F10">
            <v>8298.6620000000003</v>
          </cell>
        </row>
        <row r="11">
          <cell r="F11">
            <v>13184.164000000001</v>
          </cell>
        </row>
        <row r="12">
          <cell r="F12">
            <v>267.70400000000001</v>
          </cell>
        </row>
        <row r="14">
          <cell r="F14">
            <v>3914.7889999999993</v>
          </cell>
        </row>
        <row r="15">
          <cell r="F15">
            <v>535.94199999999989</v>
          </cell>
        </row>
        <row r="16">
          <cell r="F16">
            <v>368.00699999999995</v>
          </cell>
        </row>
      </sheetData>
      <sheetData sheetId="52">
        <row r="8">
          <cell r="F8">
            <v>13045.11</v>
          </cell>
        </row>
        <row r="9">
          <cell r="F9">
            <v>7693.2699999999995</v>
          </cell>
        </row>
        <row r="10">
          <cell r="F10">
            <v>8295.3520000000008</v>
          </cell>
        </row>
        <row r="11">
          <cell r="F11">
            <v>13178.906000000001</v>
          </cell>
        </row>
        <row r="12">
          <cell r="F12">
            <v>267.59199999999998</v>
          </cell>
        </row>
        <row r="14">
          <cell r="F14">
            <v>2274.3960000000002</v>
          </cell>
        </row>
        <row r="15">
          <cell r="F15">
            <v>602.04599999999994</v>
          </cell>
        </row>
        <row r="16">
          <cell r="F16">
            <v>401.36399999999998</v>
          </cell>
        </row>
      </sheetData>
      <sheetData sheetId="53">
        <row r="8">
          <cell r="F8">
            <v>13453.74</v>
          </cell>
        </row>
        <row r="9">
          <cell r="F9">
            <v>7693.2699999999995</v>
          </cell>
        </row>
        <row r="10">
          <cell r="F10">
            <v>8295.3520000000008</v>
          </cell>
        </row>
        <row r="11">
          <cell r="F11">
            <v>13178.906000000001</v>
          </cell>
        </row>
        <row r="12">
          <cell r="F12">
            <v>267.59199999999998</v>
          </cell>
        </row>
        <row r="14">
          <cell r="F14">
            <v>2910.46</v>
          </cell>
        </row>
        <row r="15">
          <cell r="F15">
            <v>735.95</v>
          </cell>
        </row>
        <row r="16">
          <cell r="F16">
            <v>468.5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workbookViewId="0">
      <selection activeCell="N2" sqref="N2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1" width="9.5546875" bestFit="1" customWidth="1"/>
  </cols>
  <sheetData>
    <row r="1" spans="1:11" ht="33" customHeight="1" x14ac:dyDescent="0.3">
      <c r="A1" s="1" t="s">
        <v>65</v>
      </c>
      <c r="B1" s="1"/>
      <c r="C1" s="1"/>
      <c r="D1" s="1"/>
      <c r="E1" s="1"/>
      <c r="F1" s="1"/>
      <c r="G1" s="1"/>
      <c r="H1" s="1"/>
      <c r="I1" s="1"/>
    </row>
    <row r="2" spans="1:11" ht="110.25" customHeight="1" x14ac:dyDescent="0.3">
      <c r="A2" s="2" t="s">
        <v>0</v>
      </c>
      <c r="B2" s="2" t="s">
        <v>1</v>
      </c>
      <c r="C2" s="3" t="s">
        <v>2</v>
      </c>
      <c r="D2" s="4"/>
      <c r="E2" s="2" t="s">
        <v>3</v>
      </c>
      <c r="F2" s="2" t="s">
        <v>4</v>
      </c>
    </row>
    <row r="3" spans="1:11" ht="15" customHeight="1" x14ac:dyDescent="0.3">
      <c r="A3" s="5" t="s">
        <v>5</v>
      </c>
      <c r="B3" s="6"/>
      <c r="C3" s="6"/>
      <c r="D3" s="6"/>
      <c r="E3" s="6"/>
      <c r="F3" s="7"/>
    </row>
    <row r="4" spans="1:11" ht="136.5" customHeight="1" x14ac:dyDescent="0.3">
      <c r="A4" s="8" t="s">
        <v>6</v>
      </c>
      <c r="B4" s="9" t="s">
        <v>7</v>
      </c>
      <c r="C4" s="10" t="s">
        <v>8</v>
      </c>
      <c r="D4" s="11"/>
      <c r="E4" s="12" t="s">
        <v>9</v>
      </c>
      <c r="F4" s="13">
        <f>'[1]январь 2019 г.'!F9+'[1]февраль 2019 г.'!F9+'[1]март 2019 г.'!F9+'[1]апрель 2019 г.'!F9+'[1]май 2019 г.'!F8+'[1]июнь 2019 г.'!F8+'[1]июль 2019 г.'!F8+'[1]август 2019 г.'!F8+'[1]сентябрь 2019 г.'!F8+'[1]октябрь 2019 г.'!F8+'[1]ноябрь 2019 г.'!F8+'[1]декабрь 2019 г.'!F8</f>
        <v>152600.12400000001</v>
      </c>
    </row>
    <row r="5" spans="1:11" ht="102.75" customHeight="1" x14ac:dyDescent="0.3">
      <c r="A5" s="14" t="s">
        <v>10</v>
      </c>
      <c r="B5" s="9" t="s">
        <v>7</v>
      </c>
      <c r="C5" s="10" t="s">
        <v>11</v>
      </c>
      <c r="D5" s="11"/>
      <c r="E5" s="12" t="s">
        <v>12</v>
      </c>
      <c r="F5" s="15">
        <f>'[1]январь 2019 г.'!F10+'[1]февраль 2019 г.'!F10+'[1]март 2019 г.'!F10+'[1]апрель 2019 г.'!F10+'[1]май 2019 г.'!F9+'[1]июнь 2019 г.'!F9+'[1]июль 2019 г.'!F9+'[1]август 2019 г.'!F9+'[1]сентябрь 2019 г.'!F9+'[1]октябрь 2019 г.'!F9+'[1]ноябрь 2019 г.'!F9+'[1]декабрь 2019 г.'!F9</f>
        <v>88973.5</v>
      </c>
    </row>
    <row r="6" spans="1:11" ht="105.75" customHeight="1" x14ac:dyDescent="0.3">
      <c r="A6" s="16" t="s">
        <v>13</v>
      </c>
      <c r="B6" s="17" t="s">
        <v>14</v>
      </c>
      <c r="C6" s="10" t="s">
        <v>8</v>
      </c>
      <c r="D6" s="11"/>
      <c r="E6" s="12" t="s">
        <v>15</v>
      </c>
      <c r="F6" s="18">
        <f>'[1]январь 2019 г.'!F11+'[1]февраль 2019 г.'!F11+'[1]март 2019 г.'!F11+'[1]апрель 2019 г.'!F11+'[1]апрель 2019 г.'!F12+'[1]апрель 2019 г.'!F13+'[1]май 2019 г.'!F10+'[1]июнь 2019 г.'!F10+'[1]июль 2019 г.'!F10+'[1]август 2019 г.'!F10+'[1]сентябрь 2019 г.'!F10+'[1]октябрь 2019 г.'!F10+'[1]ноябрь 2019 г.'!F10+'[1]декабрь 2019 г.'!F10</f>
        <v>86650.367999999988</v>
      </c>
    </row>
    <row r="7" spans="1:11" ht="98.25" customHeight="1" x14ac:dyDescent="0.3">
      <c r="A7" s="8" t="s">
        <v>16</v>
      </c>
      <c r="B7" s="19" t="s">
        <v>17</v>
      </c>
      <c r="C7" s="10" t="s">
        <v>8</v>
      </c>
      <c r="D7" s="11"/>
      <c r="E7" s="12" t="s">
        <v>18</v>
      </c>
      <c r="F7" s="12">
        <f>'[1]январь 2019 г.'!F12+'[1]февраль 2019 г.'!F12+'[1]март 2019 г.'!F12+'[1]апрель 2019 г.'!F14+'[1]май 2019 г.'!F11+'[1]июнь 2019 г.'!F11+'[1]июль 2019 г.'!F11+'[1]август 2019 г.'!F11+'[1]сентябрь 2019 г.'!F11+'[1]октябрь 2019 г.'!F11+'[1]ноябрь 2019 г.'!F11+'[1]декабрь 2019 г.'!F11</f>
        <v>150953.93299999999</v>
      </c>
    </row>
    <row r="8" spans="1:11" ht="57" customHeight="1" x14ac:dyDescent="0.3">
      <c r="A8" s="14" t="s">
        <v>19</v>
      </c>
      <c r="B8" s="19" t="s">
        <v>20</v>
      </c>
      <c r="C8" s="10"/>
      <c r="D8" s="11"/>
      <c r="E8" s="12"/>
      <c r="F8" s="13">
        <v>2000</v>
      </c>
    </row>
    <row r="9" spans="1:11" ht="28.5" customHeight="1" x14ac:dyDescent="0.3">
      <c r="A9" s="8" t="s">
        <v>21</v>
      </c>
      <c r="B9" s="9" t="s">
        <v>22</v>
      </c>
      <c r="C9" s="10" t="s">
        <v>8</v>
      </c>
      <c r="D9" s="11"/>
      <c r="E9" s="13">
        <v>0.08</v>
      </c>
      <c r="F9" s="13">
        <f>'[1]январь 2019 г.'!F13+'[1]февраль 2019 г.'!F13+'[1]март 2019 г.'!F13+'[1]апрель 2019 г.'!F15+'[1]май 2019 г.'!F12+'[1]июнь 2019 г.'!F12+'[1]июль 2019 г.'!F12+'[1]август 2019 г.'!F12+'[1]сентябрь 2019 г.'!F12+'[1]октябрь 2019 г.'!F12+'[1]ноябрь 2019 г.'!F12+'[1]декабрь 2019 г.'!F12</f>
        <v>3211.0720000000001</v>
      </c>
    </row>
    <row r="10" spans="1:11" ht="16.5" customHeight="1" x14ac:dyDescent="0.3">
      <c r="A10" s="20" t="s">
        <v>23</v>
      </c>
      <c r="B10" s="20"/>
      <c r="C10" s="20"/>
      <c r="D10" s="21"/>
      <c r="E10" s="22">
        <f>SUM(E4:E9)</f>
        <v>0.08</v>
      </c>
      <c r="F10" s="22">
        <f>SUM(F4:F9)</f>
        <v>484388.99699999992</v>
      </c>
      <c r="K10" s="23"/>
    </row>
    <row r="11" spans="1:11" ht="16.2" x14ac:dyDescent="0.3">
      <c r="A11" s="8" t="s">
        <v>24</v>
      </c>
      <c r="B11" s="9" t="s">
        <v>22</v>
      </c>
      <c r="C11" s="10" t="s">
        <v>8</v>
      </c>
      <c r="D11" s="11"/>
      <c r="E11" s="24"/>
      <c r="F11" s="24">
        <f>'[1]январь 2019 г.'!F15+'[1]февраль 2019 г.'!F15+'[1]март 2019 г.'!F15+'[1]апрель 2019 г.'!F17+'[1]май 2019 г.'!F15+'[1]июнь 2019 г.'!F14+'[1]июль 2019 г.'!F14+'[1]август 2019 г.'!F14+'[1]сентябрь 2019 г.'!F14+'[1]октябрь 2019 г.'!F14+'[1]ноябрь 2019 г.'!F14+'[1]декабрь 2019 г.'!F14</f>
        <v>33348.720000000001</v>
      </c>
    </row>
    <row r="12" spans="1:11" ht="16.2" x14ac:dyDescent="0.3">
      <c r="A12" s="8" t="s">
        <v>25</v>
      </c>
      <c r="B12" s="9" t="s">
        <v>22</v>
      </c>
      <c r="C12" s="10" t="s">
        <v>8</v>
      </c>
      <c r="D12" s="11"/>
      <c r="E12" s="24"/>
      <c r="F12" s="24">
        <f>'[1]январь 2019 г.'!F16+'[1]февраль 2019 г.'!F16+'[1]март 2019 г.'!F16+'[1]апрель 2019 г.'!F18+'[1]май 2019 г.'!F16+'[1]июнь 2019 г.'!F15+'[1]июль 2019 г.'!F15+'[1]август 2019 г.'!F15+'[1]сентябрь 2019 г.'!F15+'[1]октябрь 2019 г.'!F15+'[1]ноябрь 2019 г.'!F15+'[1]декабрь 2019 г.'!F15</f>
        <v>10369.475999999999</v>
      </c>
    </row>
    <row r="13" spans="1:11" ht="15.75" customHeight="1" x14ac:dyDescent="0.3">
      <c r="A13" s="8" t="s">
        <v>26</v>
      </c>
      <c r="B13" s="9" t="s">
        <v>22</v>
      </c>
      <c r="C13" s="10" t="s">
        <v>8</v>
      </c>
      <c r="D13" s="11"/>
      <c r="E13" s="24"/>
      <c r="F13" s="24">
        <f>'[1]январь 2019 г.'!F17+'[1]февраль 2019 г.'!F17+'[1]март 2019 г.'!F17+'[1]апрель 2019 г.'!F19+'[1]май 2019 г.'!F17+'[1]июнь 2019 г.'!F16+'[1]июль 2019 г.'!F16+'[1]август 2019 г.'!F16+'[1]сентябрь 2019 г.'!F16+'[1]октябрь 2019 г.'!F16+'[1]ноябрь 2019 г.'!F16+'[1]декабрь 2019 г.'!F16</f>
        <v>6823.5199999999986</v>
      </c>
      <c r="K13" s="25"/>
    </row>
    <row r="14" spans="1:11" ht="19.5" customHeight="1" x14ac:dyDescent="0.3">
      <c r="A14" s="26" t="s">
        <v>27</v>
      </c>
      <c r="B14" s="26"/>
      <c r="C14" s="26"/>
      <c r="D14" s="26"/>
      <c r="E14" s="27">
        <f>SUM(E11:E13)</f>
        <v>0</v>
      </c>
      <c r="F14" s="27">
        <f>SUM(F11:F13)</f>
        <v>50541.715999999993</v>
      </c>
      <c r="K14" s="28"/>
    </row>
    <row r="15" spans="1:11" ht="14.25" customHeight="1" x14ac:dyDescent="0.3">
      <c r="A15" s="26" t="s">
        <v>28</v>
      </c>
      <c r="B15" s="26"/>
      <c r="C15" s="26"/>
      <c r="D15" s="26"/>
      <c r="E15" s="26"/>
      <c r="F15" s="29">
        <f>F10+F11+F12+F13</f>
        <v>534930.71299999999</v>
      </c>
      <c r="K15" s="30"/>
    </row>
    <row r="16" spans="1:11" x14ac:dyDescent="0.3">
      <c r="A16" s="31" t="s">
        <v>29</v>
      </c>
      <c r="B16" s="31"/>
      <c r="C16" s="31"/>
      <c r="D16" s="31"/>
      <c r="E16" s="31"/>
      <c r="F16" s="31"/>
      <c r="K16" s="25"/>
    </row>
    <row r="17" spans="1:11" ht="108.75" customHeight="1" x14ac:dyDescent="0.3">
      <c r="A17" s="2" t="s">
        <v>0</v>
      </c>
      <c r="B17" s="2" t="s">
        <v>1</v>
      </c>
      <c r="C17" s="19" t="s">
        <v>2</v>
      </c>
      <c r="D17" s="32" t="s">
        <v>30</v>
      </c>
      <c r="E17" s="2" t="s">
        <v>3</v>
      </c>
      <c r="F17" s="2" t="s">
        <v>4</v>
      </c>
      <c r="K17" s="23"/>
    </row>
    <row r="18" spans="1:11" ht="90" customHeight="1" x14ac:dyDescent="0.3">
      <c r="A18" s="33" t="s">
        <v>31</v>
      </c>
      <c r="B18" s="19" t="s">
        <v>32</v>
      </c>
      <c r="C18" s="19" t="s">
        <v>33</v>
      </c>
      <c r="D18" s="32">
        <v>0.17</v>
      </c>
      <c r="E18" s="12">
        <v>1925</v>
      </c>
      <c r="F18" s="34">
        <f>D18*E18</f>
        <v>327.25</v>
      </c>
      <c r="K18" s="23"/>
    </row>
    <row r="19" spans="1:11" ht="93" customHeight="1" x14ac:dyDescent="0.3">
      <c r="A19" s="33" t="s">
        <v>31</v>
      </c>
      <c r="B19" s="19" t="s">
        <v>34</v>
      </c>
      <c r="C19" s="19" t="s">
        <v>33</v>
      </c>
      <c r="D19" s="32">
        <v>0.5</v>
      </c>
      <c r="E19" s="12">
        <v>1925</v>
      </c>
      <c r="F19" s="34">
        <f>D19*E19</f>
        <v>962.5</v>
      </c>
      <c r="K19" s="23"/>
    </row>
    <row r="20" spans="1:11" ht="122.25" customHeight="1" x14ac:dyDescent="0.3">
      <c r="A20" s="33" t="s">
        <v>35</v>
      </c>
      <c r="B20" s="35" t="s">
        <v>36</v>
      </c>
      <c r="C20" s="19" t="s">
        <v>37</v>
      </c>
      <c r="D20" s="36">
        <v>24</v>
      </c>
      <c r="E20" s="34">
        <f>F20/D20</f>
        <v>1728.2083333333333</v>
      </c>
      <c r="F20" s="19">
        <v>41477</v>
      </c>
      <c r="K20" s="23"/>
    </row>
    <row r="21" spans="1:11" ht="120" customHeight="1" x14ac:dyDescent="0.3">
      <c r="A21" s="33" t="s">
        <v>38</v>
      </c>
      <c r="B21" s="35" t="s">
        <v>36</v>
      </c>
      <c r="C21" s="19" t="s">
        <v>37</v>
      </c>
      <c r="D21" s="36">
        <v>20</v>
      </c>
      <c r="E21" s="34">
        <f>F21/D21</f>
        <v>1273.45</v>
      </c>
      <c r="F21" s="19">
        <v>25469</v>
      </c>
      <c r="K21" s="23"/>
    </row>
    <row r="22" spans="1:11" ht="108.75" customHeight="1" x14ac:dyDescent="0.3">
      <c r="A22" s="33" t="s">
        <v>39</v>
      </c>
      <c r="B22" s="19" t="s">
        <v>40</v>
      </c>
      <c r="C22" s="19" t="s">
        <v>33</v>
      </c>
      <c r="D22" s="32">
        <v>0.5</v>
      </c>
      <c r="E22" s="12">
        <v>1210</v>
      </c>
      <c r="F22" s="34">
        <f>D22*E22</f>
        <v>605</v>
      </c>
      <c r="K22" s="23"/>
    </row>
    <row r="23" spans="1:11" ht="64.5" customHeight="1" x14ac:dyDescent="0.3">
      <c r="A23" s="33" t="s">
        <v>41</v>
      </c>
      <c r="B23" s="19" t="s">
        <v>42</v>
      </c>
      <c r="C23" s="19" t="s">
        <v>43</v>
      </c>
      <c r="D23" s="32">
        <v>7</v>
      </c>
      <c r="E23" s="12">
        <f>F23/D23</f>
        <v>1609.4285714285713</v>
      </c>
      <c r="F23" s="34">
        <v>11266</v>
      </c>
      <c r="K23" s="23"/>
    </row>
    <row r="24" spans="1:11" ht="108.75" customHeight="1" x14ac:dyDescent="0.3">
      <c r="A24" s="33" t="s">
        <v>44</v>
      </c>
      <c r="B24" s="19" t="s">
        <v>42</v>
      </c>
      <c r="C24" s="19" t="s">
        <v>45</v>
      </c>
      <c r="D24" s="32">
        <v>14</v>
      </c>
      <c r="E24" s="12">
        <f>F24/14</f>
        <v>11550.785714285714</v>
      </c>
      <c r="F24" s="34">
        <v>161711</v>
      </c>
      <c r="K24" s="23"/>
    </row>
    <row r="25" spans="1:11" ht="34.5" customHeight="1" x14ac:dyDescent="0.3">
      <c r="A25" s="33" t="s">
        <v>46</v>
      </c>
      <c r="B25" s="19" t="s">
        <v>47</v>
      </c>
      <c r="C25" s="19" t="s">
        <v>37</v>
      </c>
      <c r="D25" s="32">
        <v>1</v>
      </c>
      <c r="E25" s="12">
        <v>1206</v>
      </c>
      <c r="F25" s="34">
        <v>1206</v>
      </c>
      <c r="K25" s="23"/>
    </row>
    <row r="26" spans="1:11" ht="48" customHeight="1" x14ac:dyDescent="0.3">
      <c r="A26" s="33" t="s">
        <v>48</v>
      </c>
      <c r="B26" s="19" t="s">
        <v>47</v>
      </c>
      <c r="C26" s="19" t="s">
        <v>49</v>
      </c>
      <c r="D26" s="32">
        <v>2.5</v>
      </c>
      <c r="E26" s="12">
        <f>F26/D26</f>
        <v>953.6</v>
      </c>
      <c r="F26" s="34">
        <v>2384</v>
      </c>
      <c r="K26" s="23"/>
    </row>
    <row r="27" spans="1:11" ht="108.75" customHeight="1" x14ac:dyDescent="0.3">
      <c r="A27" s="33" t="s">
        <v>50</v>
      </c>
      <c r="B27" s="19" t="s">
        <v>47</v>
      </c>
      <c r="C27" s="19" t="s">
        <v>37</v>
      </c>
      <c r="D27" s="32">
        <v>1</v>
      </c>
      <c r="E27" s="12">
        <v>3300</v>
      </c>
      <c r="F27" s="34">
        <v>3300</v>
      </c>
      <c r="K27" s="23"/>
    </row>
    <row r="28" spans="1:11" ht="141" customHeight="1" x14ac:dyDescent="0.3">
      <c r="A28" s="33" t="s">
        <v>51</v>
      </c>
      <c r="B28" s="19" t="s">
        <v>47</v>
      </c>
      <c r="C28" s="19" t="s">
        <v>37</v>
      </c>
      <c r="D28" s="32">
        <v>1</v>
      </c>
      <c r="E28" s="12">
        <v>2750</v>
      </c>
      <c r="F28" s="34">
        <v>2750</v>
      </c>
      <c r="K28" s="23"/>
    </row>
    <row r="29" spans="1:11" ht="56.25" customHeight="1" x14ac:dyDescent="0.3">
      <c r="A29" s="37" t="s">
        <v>52</v>
      </c>
      <c r="B29" s="2" t="s">
        <v>53</v>
      </c>
      <c r="C29" s="19" t="s">
        <v>43</v>
      </c>
      <c r="D29" s="32">
        <v>6</v>
      </c>
      <c r="E29" s="38">
        <f>F29/D29</f>
        <v>119.66666666666667</v>
      </c>
      <c r="F29" s="2">
        <v>718</v>
      </c>
      <c r="K29" s="23"/>
    </row>
    <row r="30" spans="1:11" ht="36" customHeight="1" x14ac:dyDescent="0.3">
      <c r="A30" s="37" t="s">
        <v>54</v>
      </c>
      <c r="B30" s="2" t="s">
        <v>55</v>
      </c>
      <c r="C30" s="19" t="s">
        <v>37</v>
      </c>
      <c r="D30" s="32">
        <v>1</v>
      </c>
      <c r="E30" s="38">
        <v>18469</v>
      </c>
      <c r="F30" s="2">
        <v>18469</v>
      </c>
      <c r="K30" s="23"/>
    </row>
    <row r="31" spans="1:11" ht="73.5" customHeight="1" x14ac:dyDescent="0.3">
      <c r="A31" s="37" t="s">
        <v>56</v>
      </c>
      <c r="B31" s="2" t="s">
        <v>55</v>
      </c>
      <c r="C31" s="19" t="s">
        <v>37</v>
      </c>
      <c r="D31" s="32">
        <v>1</v>
      </c>
      <c r="E31" s="38">
        <v>2089</v>
      </c>
      <c r="F31" s="2">
        <v>2089</v>
      </c>
      <c r="K31" s="23"/>
    </row>
    <row r="32" spans="1:11" ht="79.5" customHeight="1" x14ac:dyDescent="0.3">
      <c r="A32" s="37" t="s">
        <v>57</v>
      </c>
      <c r="B32" s="2" t="s">
        <v>58</v>
      </c>
      <c r="C32" s="19" t="s">
        <v>37</v>
      </c>
      <c r="D32" s="32">
        <v>1</v>
      </c>
      <c r="E32" s="38">
        <v>2317</v>
      </c>
      <c r="F32" s="2">
        <v>2317</v>
      </c>
      <c r="K32" s="23"/>
    </row>
    <row r="33" spans="1:11" ht="66.75" customHeight="1" x14ac:dyDescent="0.3">
      <c r="A33" s="37" t="s">
        <v>59</v>
      </c>
      <c r="B33" s="2" t="s">
        <v>58</v>
      </c>
      <c r="C33" s="19" t="s">
        <v>60</v>
      </c>
      <c r="D33" s="32">
        <v>12.51</v>
      </c>
      <c r="E33" s="38">
        <f>F33/D33</f>
        <v>446.68265387689848</v>
      </c>
      <c r="F33" s="2">
        <v>5588</v>
      </c>
      <c r="K33" s="23"/>
    </row>
    <row r="34" spans="1:11" ht="131.25" customHeight="1" x14ac:dyDescent="0.3">
      <c r="A34" s="37" t="s">
        <v>61</v>
      </c>
      <c r="B34" s="2" t="s">
        <v>62</v>
      </c>
      <c r="C34" s="19" t="s">
        <v>63</v>
      </c>
      <c r="D34" s="32">
        <v>15</v>
      </c>
      <c r="E34" s="38">
        <f>F34/D34</f>
        <v>848</v>
      </c>
      <c r="F34" s="2">
        <v>12720</v>
      </c>
      <c r="K34" s="23"/>
    </row>
    <row r="35" spans="1:11" ht="15.75" customHeight="1" x14ac:dyDescent="0.3">
      <c r="A35" s="33" t="s">
        <v>64</v>
      </c>
      <c r="B35" s="39"/>
      <c r="C35" s="39"/>
      <c r="D35" s="39"/>
      <c r="E35" s="40"/>
      <c r="F35" s="41">
        <f>SUM(F18:F34)</f>
        <v>293358.75</v>
      </c>
    </row>
    <row r="36" spans="1:11" x14ac:dyDescent="0.3">
      <c r="A36" s="42"/>
      <c r="F36" s="43"/>
    </row>
  </sheetData>
  <mergeCells count="16">
    <mergeCell ref="C12:D12"/>
    <mergeCell ref="C13:D13"/>
    <mergeCell ref="A14:D14"/>
    <mergeCell ref="A15:E15"/>
    <mergeCell ref="A16:F16"/>
    <mergeCell ref="C6:D6"/>
    <mergeCell ref="C7:D7"/>
    <mergeCell ref="C8:D8"/>
    <mergeCell ref="C9:D9"/>
    <mergeCell ref="A10:D10"/>
    <mergeCell ref="C11:D11"/>
    <mergeCell ref="A1:I1"/>
    <mergeCell ref="C2:D2"/>
    <mergeCell ref="A3:F3"/>
    <mergeCell ref="C4:D4"/>
    <mergeCell ref="C5:D5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2019 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2020-05-13T09:00:53Z</dcterms:created>
  <dcterms:modified xsi:type="dcterms:W3CDTF">2020-05-13T09:02:48Z</dcterms:modified>
</cp:coreProperties>
</file>