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75" windowWidth="20730" windowHeight="9525"/>
  </bookViews>
  <sheets>
    <sheet name="2021" sheetId="1" r:id="rId1"/>
  </sheets>
  <calcPr calcId="125725" refMode="R1C1"/>
</workbook>
</file>

<file path=xl/calcChain.xml><?xml version="1.0" encoding="utf-8"?>
<calcChain xmlns="http://schemas.openxmlformats.org/spreadsheetml/2006/main">
  <c r="I37" i="1"/>
  <c r="I36"/>
  <c r="I35" s="1"/>
  <c r="H35"/>
  <c r="F35"/>
  <c r="G33"/>
  <c r="F33"/>
  <c r="E33"/>
  <c r="D33"/>
  <c r="C33"/>
  <c r="H32"/>
  <c r="I31"/>
  <c r="H31"/>
  <c r="I30"/>
  <c r="H30"/>
  <c r="I29"/>
  <c r="H29"/>
  <c r="H33" s="1"/>
  <c r="I28"/>
  <c r="I33" s="1"/>
  <c r="H28"/>
  <c r="H26"/>
  <c r="G26"/>
  <c r="F26"/>
  <c r="D26"/>
  <c r="C26"/>
  <c r="H25"/>
  <c r="G25"/>
  <c r="I24"/>
  <c r="I26" s="1"/>
  <c r="H24"/>
  <c r="G24"/>
  <c r="E24"/>
  <c r="E26" s="1"/>
  <c r="I22"/>
  <c r="G22"/>
  <c r="G34" s="1"/>
  <c r="G38" s="1"/>
  <c r="F22"/>
  <c r="F34" s="1"/>
  <c r="F38" s="1"/>
  <c r="E22"/>
  <c r="E34" s="1"/>
  <c r="E38" s="1"/>
  <c r="D22"/>
  <c r="D34" s="1"/>
  <c r="D38" s="1"/>
  <c r="C22"/>
  <c r="C34" s="1"/>
  <c r="C38" s="1"/>
  <c r="I20"/>
  <c r="H20"/>
  <c r="I18"/>
  <c r="H18"/>
  <c r="I16"/>
  <c r="H16"/>
  <c r="I14"/>
  <c r="H14"/>
  <c r="I12"/>
  <c r="H12"/>
  <c r="I10"/>
  <c r="H10"/>
  <c r="I8"/>
  <c r="H8"/>
  <c r="H22" s="1"/>
  <c r="H34" s="1"/>
  <c r="H38" s="1"/>
  <c r="I34" l="1"/>
  <c r="I38" s="1"/>
</calcChain>
</file>

<file path=xl/sharedStrings.xml><?xml version="1.0" encoding="utf-8"?>
<sst xmlns="http://schemas.openxmlformats.org/spreadsheetml/2006/main" count="35" uniqueCount="33">
  <si>
    <t>УТВЕРЖДАЮ</t>
  </si>
  <si>
    <t>Директор ООО УК "Эталон" _____________________Н.К.Дмитриева</t>
  </si>
  <si>
    <t>Информация о состоянии лицевого счета  д.№ 5 по ул.Дружбы народов</t>
  </si>
  <si>
    <t>за период 01.01.2021-31.12.2021 (Управление)</t>
  </si>
  <si>
    <t>Наименование</t>
  </si>
  <si>
    <t>денежные средства дома на начало периода (руб)  остаток (+), перерасход (-)</t>
  </si>
  <si>
    <t>Задолженность населения по оплате на нач.периода (руб)</t>
  </si>
  <si>
    <t>начислено за отчетный период (руб)</t>
  </si>
  <si>
    <t>Израсходовано (руб)</t>
  </si>
  <si>
    <t xml:space="preserve">СПРАВОЧНО: оплачено  за отчетный период (руб) остаток (+), перерасход (-) </t>
  </si>
  <si>
    <r>
      <t xml:space="preserve">денежные средства дома на конец периода (руб)  остаток (+), перерасход (-) </t>
    </r>
    <r>
      <rPr>
        <b/>
        <i/>
        <sz val="7"/>
        <color indexed="12"/>
        <rFont val="Arial"/>
        <family val="2"/>
        <charset val="204"/>
      </rPr>
      <t>(гр.2+гр 4-гр.5)</t>
    </r>
  </si>
  <si>
    <r>
      <t xml:space="preserve">Задолженность населения по оплате на конец периода (руб) </t>
    </r>
    <r>
      <rPr>
        <b/>
        <i/>
        <sz val="7"/>
        <color indexed="12"/>
        <rFont val="Arial"/>
        <family val="2"/>
        <charset val="204"/>
      </rPr>
      <t>(гр.3+гр 4-гр.6)</t>
    </r>
  </si>
  <si>
    <t>Обслуживаемая площадь  - 2838,9 кв.м.</t>
  </si>
  <si>
    <t>Содержание</t>
  </si>
  <si>
    <t>Ремонт</t>
  </si>
  <si>
    <t>Управление</t>
  </si>
  <si>
    <t>ОДН водоснабж</t>
  </si>
  <si>
    <t>ОДН водоотв</t>
  </si>
  <si>
    <t>ОДН эл/сн</t>
  </si>
  <si>
    <t>Сбор и вывоз ТБО</t>
  </si>
  <si>
    <t>Итого</t>
  </si>
  <si>
    <t>Капитальный ремонт</t>
  </si>
  <si>
    <t>Платежи банка    (%%, услуги банка)</t>
  </si>
  <si>
    <t xml:space="preserve">Водоснабжение </t>
  </si>
  <si>
    <t>водоотведение</t>
  </si>
  <si>
    <t>Теплоснабжение</t>
  </si>
  <si>
    <t>Обращение с ТКО</t>
  </si>
  <si>
    <t>ВСЕГО по ЖКУ</t>
  </si>
  <si>
    <t>Доходы от использования общего имущества , всего, в т.ч.</t>
  </si>
  <si>
    <t>ООО "ТТК"</t>
  </si>
  <si>
    <t>ООО "Ростелеком"</t>
  </si>
  <si>
    <t>ВСЕГО по дому</t>
  </si>
  <si>
    <t>ТЕКУЩИЙ РЕМОНТ</t>
  </si>
</sst>
</file>

<file path=xl/styles.xml><?xml version="1.0" encoding="utf-8"?>
<styleSheet xmlns="http://schemas.openxmlformats.org/spreadsheetml/2006/main">
  <numFmts count="1">
    <numFmt numFmtId="164" formatCode="_-* #,##0.00&quot;р.&quot;_-;\-* #,##0.00&quot;р.&quot;_-;_-* &quot;-&quot;??&quot;р.&quot;_-;_-@_-"/>
  </numFmts>
  <fonts count="3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rgb="FF0000FF"/>
      <name val="Arial Cyr"/>
      <charset val="204"/>
    </font>
    <font>
      <b/>
      <sz val="10"/>
      <color rgb="FF0000FF"/>
      <name val="Arial"/>
      <family val="2"/>
      <charset val="204"/>
    </font>
    <font>
      <b/>
      <sz val="7"/>
      <color rgb="FF0000FF"/>
      <name val="Arial"/>
      <family val="2"/>
      <charset val="204"/>
    </font>
    <font>
      <b/>
      <i/>
      <sz val="7"/>
      <color indexed="12"/>
      <name val="Arial"/>
      <family val="2"/>
      <charset val="204"/>
    </font>
    <font>
      <b/>
      <i/>
      <sz val="10"/>
      <color rgb="FF0000FF"/>
      <name val="Arial"/>
      <family val="2"/>
      <charset val="204"/>
    </font>
    <font>
      <b/>
      <i/>
      <u/>
      <sz val="10"/>
      <color rgb="FF0000FF"/>
      <name val="Arial"/>
      <family val="2"/>
      <charset val="204"/>
    </font>
    <font>
      <u/>
      <sz val="10"/>
      <color rgb="FF0000FF"/>
      <name val="Arial"/>
      <family val="2"/>
      <charset val="204"/>
    </font>
    <font>
      <i/>
      <sz val="10"/>
      <color rgb="FF0000FF"/>
      <name val="Arial"/>
      <family val="2"/>
      <charset val="204"/>
    </font>
    <font>
      <sz val="10"/>
      <color rgb="FF0000FF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u/>
      <sz val="10"/>
      <color rgb="FF0000FF"/>
      <name val="Arial"/>
      <family val="2"/>
      <charset val="204"/>
    </font>
    <font>
      <i/>
      <sz val="10"/>
      <color indexed="12"/>
      <name val="Arial Cyr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164" fontId="1" fillId="0" borderId="0" applyFon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1" borderId="7" applyNumberFormat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4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1" fillId="23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</cellStyleXfs>
  <cellXfs count="101">
    <xf numFmtId="0" fontId="0" fillId="0" borderId="0" xfId="0"/>
    <xf numFmtId="0" fontId="1" fillId="0" borderId="0" xfId="1"/>
    <xf numFmtId="0" fontId="19" fillId="0" borderId="0" xfId="1" applyFont="1"/>
    <xf numFmtId="0" fontId="19" fillId="0" borderId="0" xfId="1" applyFont="1" applyAlignment="1">
      <alignment horizontal="right"/>
    </xf>
    <xf numFmtId="0" fontId="20" fillId="0" borderId="0" xfId="1" applyFont="1" applyAlignment="1">
      <alignment horizontal="center"/>
    </xf>
    <xf numFmtId="0" fontId="21" fillId="0" borderId="10" xfId="1" applyFont="1" applyBorder="1" applyAlignment="1">
      <alignment horizontal="center" vertical="center" wrapText="1"/>
    </xf>
    <xf numFmtId="0" fontId="21" fillId="0" borderId="11" xfId="1" applyFont="1" applyBorder="1" applyAlignment="1">
      <alignment horizontal="center" vertical="center" wrapText="1"/>
    </xf>
    <xf numFmtId="0" fontId="21" fillId="0" borderId="11" xfId="1" applyFont="1" applyBorder="1" applyAlignment="1">
      <alignment horizontal="center" vertical="center" wrapText="1"/>
    </xf>
    <xf numFmtId="0" fontId="21" fillId="0" borderId="12" xfId="1" applyFont="1" applyBorder="1" applyAlignment="1">
      <alignment horizontal="center" vertical="center" wrapText="1"/>
    </xf>
    <xf numFmtId="0" fontId="23" fillId="0" borderId="13" xfId="1" applyFont="1" applyBorder="1" applyAlignment="1">
      <alignment horizontal="center" vertical="center" wrapText="1"/>
    </xf>
    <xf numFmtId="0" fontId="23" fillId="0" borderId="14" xfId="1" applyFont="1" applyBorder="1" applyAlignment="1">
      <alignment horizontal="center" vertical="center" wrapText="1"/>
    </xf>
    <xf numFmtId="0" fontId="23" fillId="0" borderId="10" xfId="1" applyFont="1" applyBorder="1" applyAlignment="1">
      <alignment horizontal="center" vertical="center" wrapText="1"/>
    </xf>
    <xf numFmtId="0" fontId="23" fillId="0" borderId="11" xfId="1" applyFont="1" applyBorder="1" applyAlignment="1">
      <alignment horizontal="center" vertical="center" wrapText="1"/>
    </xf>
    <xf numFmtId="0" fontId="23" fillId="0" borderId="12" xfId="1" applyFont="1" applyBorder="1" applyAlignment="1">
      <alignment horizontal="center" vertical="center" wrapText="1"/>
    </xf>
    <xf numFmtId="0" fontId="24" fillId="0" borderId="15" xfId="1" applyFont="1" applyBorder="1" applyAlignment="1">
      <alignment horizontal="center" vertical="center" wrapText="1"/>
    </xf>
    <xf numFmtId="0" fontId="25" fillId="0" borderId="16" xfId="1" applyFont="1" applyBorder="1" applyAlignment="1">
      <alignment horizontal="center" vertical="center" wrapText="1"/>
    </xf>
    <xf numFmtId="0" fontId="25" fillId="0" borderId="17" xfId="1" applyFont="1" applyBorder="1" applyAlignment="1">
      <alignment horizontal="center" vertical="center" wrapText="1"/>
    </xf>
    <xf numFmtId="0" fontId="26" fillId="0" borderId="18" xfId="1" applyFont="1" applyBorder="1" applyAlignment="1">
      <alignment horizontal="left"/>
    </xf>
    <xf numFmtId="0" fontId="26" fillId="0" borderId="19" xfId="1" applyFont="1" applyBorder="1" applyAlignment="1">
      <alignment horizontal="left"/>
    </xf>
    <xf numFmtId="1" fontId="26" fillId="0" borderId="20" xfId="1" applyNumberFormat="1" applyFont="1" applyBorder="1" applyAlignment="1">
      <alignment horizontal="center"/>
    </xf>
    <xf numFmtId="1" fontId="26" fillId="0" borderId="19" xfId="1" applyNumberFormat="1" applyFont="1" applyBorder="1" applyAlignment="1">
      <alignment horizontal="center"/>
    </xf>
    <xf numFmtId="1" fontId="26" fillId="24" borderId="20" xfId="1" applyNumberFormat="1" applyFont="1" applyFill="1" applyBorder="1" applyAlignment="1">
      <alignment horizontal="center"/>
    </xf>
    <xf numFmtId="0" fontId="26" fillId="0" borderId="15" xfId="1" applyFont="1" applyBorder="1" applyAlignment="1">
      <alignment horizontal="left"/>
    </xf>
    <xf numFmtId="0" fontId="26" fillId="0" borderId="17" xfId="1" applyFont="1" applyBorder="1" applyAlignment="1">
      <alignment horizontal="left"/>
    </xf>
    <xf numFmtId="1" fontId="26" fillId="0" borderId="21" xfId="1" applyNumberFormat="1" applyFont="1" applyBorder="1" applyAlignment="1">
      <alignment horizontal="center"/>
    </xf>
    <xf numFmtId="0" fontId="27" fillId="0" borderId="15" xfId="1" applyFont="1" applyBorder="1" applyAlignment="1">
      <alignment horizontal="left"/>
    </xf>
    <xf numFmtId="0" fontId="27" fillId="0" borderId="17" xfId="1" applyFont="1" applyBorder="1" applyAlignment="1">
      <alignment horizontal="left"/>
    </xf>
    <xf numFmtId="1" fontId="27" fillId="0" borderId="22" xfId="1" applyNumberFormat="1" applyFont="1" applyBorder="1" applyAlignment="1">
      <alignment horizontal="center"/>
    </xf>
    <xf numFmtId="1" fontId="27" fillId="0" borderId="19" xfId="1" applyNumberFormat="1" applyFont="1" applyBorder="1" applyAlignment="1">
      <alignment horizontal="center"/>
    </xf>
    <xf numFmtId="0" fontId="26" fillId="0" borderId="23" xfId="1" applyFont="1" applyBorder="1" applyAlignment="1">
      <alignment horizontal="left"/>
    </xf>
    <xf numFmtId="0" fontId="26" fillId="0" borderId="21" xfId="1" applyFont="1" applyBorder="1" applyAlignment="1">
      <alignment horizontal="left"/>
    </xf>
    <xf numFmtId="3" fontId="26" fillId="0" borderId="22" xfId="1" applyNumberFormat="1" applyFont="1" applyBorder="1" applyAlignment="1">
      <alignment horizontal="center"/>
    </xf>
    <xf numFmtId="3" fontId="26" fillId="0" borderId="19" xfId="1" applyNumberFormat="1" applyFont="1" applyBorder="1" applyAlignment="1">
      <alignment horizontal="center"/>
    </xf>
    <xf numFmtId="3" fontId="26" fillId="0" borderId="20" xfId="1" applyNumberFormat="1" applyFont="1" applyBorder="1" applyAlignment="1">
      <alignment horizontal="center"/>
    </xf>
    <xf numFmtId="0" fontId="26" fillId="0" borderId="22" xfId="1" applyFont="1" applyBorder="1" applyAlignment="1">
      <alignment horizontal="left"/>
    </xf>
    <xf numFmtId="3" fontId="27" fillId="0" borderId="22" xfId="1" applyNumberFormat="1" applyFont="1" applyBorder="1" applyAlignment="1">
      <alignment horizontal="center"/>
    </xf>
    <xf numFmtId="3" fontId="27" fillId="0" borderId="21" xfId="1" applyNumberFormat="1" applyFont="1" applyBorder="1" applyAlignment="1">
      <alignment horizontal="center"/>
    </xf>
    <xf numFmtId="0" fontId="20" fillId="25" borderId="24" xfId="1" applyFont="1" applyFill="1" applyBorder="1" applyAlignment="1">
      <alignment horizontal="center"/>
    </xf>
    <xf numFmtId="0" fontId="20" fillId="25" borderId="25" xfId="1" applyFont="1" applyFill="1" applyBorder="1" applyAlignment="1">
      <alignment horizontal="center"/>
    </xf>
    <xf numFmtId="3" fontId="20" fillId="25" borderId="24" xfId="1" applyNumberFormat="1" applyFont="1" applyFill="1" applyBorder="1" applyAlignment="1">
      <alignment horizontal="center"/>
    </xf>
    <xf numFmtId="0" fontId="20" fillId="24" borderId="13" xfId="1" applyFont="1" applyFill="1" applyBorder="1" applyAlignment="1">
      <alignment horizontal="center"/>
    </xf>
    <xf numFmtId="0" fontId="20" fillId="24" borderId="14" xfId="1" applyFont="1" applyFill="1" applyBorder="1" applyAlignment="1">
      <alignment horizontal="center"/>
    </xf>
    <xf numFmtId="3" fontId="20" fillId="24" borderId="14" xfId="1" applyNumberFormat="1" applyFont="1" applyFill="1" applyBorder="1" applyAlignment="1">
      <alignment horizontal="center"/>
    </xf>
    <xf numFmtId="3" fontId="20" fillId="24" borderId="26" xfId="1" applyNumberFormat="1" applyFont="1" applyFill="1" applyBorder="1" applyAlignment="1">
      <alignment horizontal="center"/>
    </xf>
    <xf numFmtId="3" fontId="26" fillId="24" borderId="27" xfId="1" applyNumberFormat="1" applyFont="1" applyFill="1" applyBorder="1" applyAlignment="1">
      <alignment horizontal="left" wrapText="1"/>
    </xf>
    <xf numFmtId="3" fontId="26" fillId="24" borderId="28" xfId="1" applyNumberFormat="1" applyFont="1" applyFill="1" applyBorder="1" applyAlignment="1">
      <alignment horizontal="left" wrapText="1"/>
    </xf>
    <xf numFmtId="3" fontId="26" fillId="24" borderId="22" xfId="1" applyNumberFormat="1" applyFont="1" applyFill="1" applyBorder="1" applyAlignment="1">
      <alignment horizontal="center"/>
    </xf>
    <xf numFmtId="3" fontId="0" fillId="24" borderId="28" xfId="0" applyNumberFormat="1" applyFill="1" applyBorder="1" applyAlignment="1">
      <alignment horizontal="left" wrapText="1"/>
    </xf>
    <xf numFmtId="0" fontId="20" fillId="25" borderId="22" xfId="1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3" fontId="20" fillId="25" borderId="22" xfId="1" applyNumberFormat="1" applyFont="1" applyFill="1" applyBorder="1" applyAlignment="1">
      <alignment horizontal="center"/>
    </xf>
    <xf numFmtId="0" fontId="20" fillId="0" borderId="29" xfId="1" applyFont="1" applyBorder="1" applyAlignment="1">
      <alignment horizontal="center"/>
    </xf>
    <xf numFmtId="0" fontId="27" fillId="0" borderId="30" xfId="1" applyFont="1" applyBorder="1" applyAlignment="1">
      <alignment horizontal="center"/>
    </xf>
    <xf numFmtId="0" fontId="27" fillId="0" borderId="31" xfId="1" applyFont="1" applyBorder="1" applyAlignment="1">
      <alignment horizontal="center"/>
    </xf>
    <xf numFmtId="0" fontId="26" fillId="0" borderId="18" xfId="1" applyFont="1" applyBorder="1" applyAlignment="1">
      <alignment horizontal="left" wrapText="1"/>
    </xf>
    <xf numFmtId="0" fontId="26" fillId="0" borderId="20" xfId="1" applyFont="1" applyBorder="1" applyAlignment="1">
      <alignment horizontal="left" wrapText="1"/>
    </xf>
    <xf numFmtId="1" fontId="26" fillId="0" borderId="18" xfId="1" applyNumberFormat="1" applyFont="1" applyBorder="1" applyAlignment="1">
      <alignment horizontal="center"/>
    </xf>
    <xf numFmtId="0" fontId="26" fillId="0" borderId="23" xfId="1" applyFont="1" applyBorder="1" applyAlignment="1">
      <alignment horizontal="left" wrapText="1"/>
    </xf>
    <xf numFmtId="0" fontId="26" fillId="0" borderId="22" xfId="1" applyFont="1" applyBorder="1" applyAlignment="1">
      <alignment horizontal="left" wrapText="1"/>
    </xf>
    <xf numFmtId="1" fontId="26" fillId="0" borderId="22" xfId="1" applyNumberFormat="1" applyFont="1" applyBorder="1" applyAlignment="1">
      <alignment horizontal="center"/>
    </xf>
    <xf numFmtId="0" fontId="27" fillId="0" borderId="32" xfId="1" applyFont="1" applyBorder="1" applyAlignment="1">
      <alignment horizontal="left"/>
    </xf>
    <xf numFmtId="0" fontId="27" fillId="0" borderId="33" xfId="1" applyFont="1" applyBorder="1" applyAlignment="1">
      <alignment horizontal="left"/>
    </xf>
    <xf numFmtId="3" fontId="27" fillId="0" borderId="33" xfId="1" applyNumberFormat="1" applyFont="1" applyBorder="1" applyAlignment="1">
      <alignment horizontal="center"/>
    </xf>
    <xf numFmtId="1" fontId="27" fillId="0" borderId="33" xfId="1" applyNumberFormat="1" applyFont="1" applyBorder="1" applyAlignment="1">
      <alignment horizontal="center"/>
    </xf>
    <xf numFmtId="1" fontId="26" fillId="0" borderId="33" xfId="1" applyNumberFormat="1" applyFont="1" applyBorder="1" applyAlignment="1">
      <alignment horizontal="center"/>
    </xf>
    <xf numFmtId="1" fontId="27" fillId="0" borderId="34" xfId="1" applyNumberFormat="1" applyFont="1" applyBorder="1" applyAlignment="1">
      <alignment horizontal="center"/>
    </xf>
    <xf numFmtId="0" fontId="20" fillId="25" borderId="35" xfId="1" applyFont="1" applyFill="1" applyBorder="1" applyAlignment="1">
      <alignment horizontal="center"/>
    </xf>
    <xf numFmtId="0" fontId="20" fillId="25" borderId="36" xfId="1" applyFont="1" applyFill="1" applyBorder="1" applyAlignment="1">
      <alignment horizontal="center"/>
    </xf>
    <xf numFmtId="3" fontId="20" fillId="25" borderId="36" xfId="1" applyNumberFormat="1" applyFont="1" applyFill="1" applyBorder="1" applyAlignment="1">
      <alignment horizontal="center"/>
    </xf>
    <xf numFmtId="0" fontId="20" fillId="25" borderId="24" xfId="1" applyFont="1" applyFill="1" applyBorder="1" applyAlignment="1">
      <alignment horizontal="left"/>
    </xf>
    <xf numFmtId="0" fontId="20" fillId="25" borderId="25" xfId="1" applyFont="1" applyFill="1" applyBorder="1" applyAlignment="1">
      <alignment horizontal="left"/>
    </xf>
    <xf numFmtId="0" fontId="26" fillId="24" borderId="37" xfId="1" applyFont="1" applyFill="1" applyBorder="1" applyAlignment="1">
      <alignment horizontal="center" wrapText="1"/>
    </xf>
    <xf numFmtId="0" fontId="26" fillId="24" borderId="38" xfId="1" applyFont="1" applyFill="1" applyBorder="1" applyAlignment="1">
      <alignment horizontal="center" wrapText="1"/>
    </xf>
    <xf numFmtId="0" fontId="28" fillId="0" borderId="0" xfId="0" applyFont="1"/>
    <xf numFmtId="0" fontId="26" fillId="24" borderId="22" xfId="1" applyFont="1" applyFill="1" applyBorder="1" applyAlignment="1">
      <alignment horizontal="center" wrapText="1"/>
    </xf>
    <xf numFmtId="0" fontId="28" fillId="0" borderId="22" xfId="0" applyFont="1" applyBorder="1" applyAlignment="1">
      <alignment horizontal="center" wrapText="1"/>
    </xf>
    <xf numFmtId="0" fontId="27" fillId="0" borderId="13" xfId="1" applyFont="1" applyBorder="1" applyAlignment="1">
      <alignment horizontal="left"/>
    </xf>
    <xf numFmtId="0" fontId="27" fillId="0" borderId="14" xfId="1" applyFont="1" applyBorder="1" applyAlignment="1">
      <alignment horizontal="left"/>
    </xf>
    <xf numFmtId="0" fontId="27" fillId="0" borderId="14" xfId="1" applyFont="1" applyBorder="1" applyAlignment="1"/>
    <xf numFmtId="0" fontId="27" fillId="0" borderId="26" xfId="1" applyFont="1" applyBorder="1" applyAlignment="1"/>
    <xf numFmtId="0" fontId="27" fillId="0" borderId="39" xfId="1" applyFont="1" applyBorder="1" applyAlignment="1"/>
    <xf numFmtId="0" fontId="27" fillId="0" borderId="0" xfId="1" applyFont="1" applyBorder="1" applyAlignment="1"/>
    <xf numFmtId="0" fontId="27" fillId="0" borderId="40" xfId="1" applyFont="1" applyBorder="1" applyAlignment="1"/>
    <xf numFmtId="0" fontId="27" fillId="0" borderId="41" xfId="1" applyFont="1" applyBorder="1" applyAlignment="1"/>
    <xf numFmtId="0" fontId="27" fillId="0" borderId="42" xfId="1" applyFont="1" applyBorder="1" applyAlignment="1"/>
    <xf numFmtId="0" fontId="27" fillId="0" borderId="43" xfId="1" applyFont="1" applyBorder="1" applyAlignment="1"/>
    <xf numFmtId="0" fontId="29" fillId="26" borderId="24" xfId="1" applyFont="1" applyFill="1" applyBorder="1" applyAlignment="1">
      <alignment wrapText="1"/>
    </xf>
    <xf numFmtId="0" fontId="29" fillId="26" borderId="44" xfId="1" applyFont="1" applyFill="1" applyBorder="1" applyAlignment="1">
      <alignment wrapText="1"/>
    </xf>
    <xf numFmtId="0" fontId="27" fillId="26" borderId="44" xfId="1" applyFont="1" applyFill="1" applyBorder="1" applyAlignment="1"/>
    <xf numFmtId="0" fontId="27" fillId="26" borderId="44" xfId="1" applyFont="1" applyFill="1" applyBorder="1"/>
    <xf numFmtId="0" fontId="27" fillId="26" borderId="11" xfId="1" applyFont="1" applyFill="1" applyBorder="1"/>
    <xf numFmtId="3" fontId="20" fillId="26" borderId="25" xfId="1" applyNumberFormat="1" applyFont="1" applyFill="1" applyBorder="1" applyAlignment="1">
      <alignment horizontal="center" vertical="center"/>
    </xf>
    <xf numFmtId="0" fontId="30" fillId="0" borderId="18" xfId="0" applyFont="1" applyFill="1" applyBorder="1" applyAlignment="1">
      <alignment wrapText="1"/>
    </xf>
    <xf numFmtId="0" fontId="30" fillId="0" borderId="20" xfId="0" applyFont="1" applyFill="1" applyBorder="1" applyAlignment="1">
      <alignment wrapText="1"/>
    </xf>
    <xf numFmtId="0" fontId="30" fillId="0" borderId="20" xfId="0" applyFont="1" applyBorder="1" applyAlignment="1"/>
    <xf numFmtId="0" fontId="30" fillId="0" borderId="22" xfId="0" applyFont="1" applyBorder="1" applyAlignment="1">
      <alignment horizontal="center" vertical="center"/>
    </xf>
    <xf numFmtId="3" fontId="30" fillId="27" borderId="21" xfId="0" applyNumberFormat="1" applyFont="1" applyFill="1" applyBorder="1" applyAlignment="1">
      <alignment horizontal="center" vertical="center"/>
    </xf>
    <xf numFmtId="0" fontId="30" fillId="0" borderId="45" xfId="0" applyFont="1" applyBorder="1" applyAlignment="1">
      <alignment horizontal="center" vertical="center"/>
    </xf>
    <xf numFmtId="3" fontId="30" fillId="27" borderId="46" xfId="0" applyNumberFormat="1" applyFont="1" applyFill="1" applyBorder="1" applyAlignment="1">
      <alignment horizontal="center" vertical="center"/>
    </xf>
    <xf numFmtId="3" fontId="30" fillId="0" borderId="46" xfId="0" applyNumberFormat="1" applyFont="1" applyFill="1" applyBorder="1" applyAlignment="1">
      <alignment horizontal="center" vertical="center"/>
    </xf>
    <xf numFmtId="0" fontId="30" fillId="0" borderId="45" xfId="0" applyFont="1" applyBorder="1" applyAlignment="1">
      <alignment horizontal="center" vertical="center" wrapText="1"/>
    </xf>
  </cellXfs>
  <cellStyles count="45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Денежный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1"/>
    <cellStyle name="Плохой 2" xfId="38"/>
    <cellStyle name="Пояснение 2" xfId="39"/>
    <cellStyle name="Примечание 2" xfId="40"/>
    <cellStyle name="Примечание 3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I49"/>
  <sheetViews>
    <sheetView tabSelected="1" topLeftCell="A28" workbookViewId="0">
      <selection activeCell="E53" sqref="E53"/>
    </sheetView>
  </sheetViews>
  <sheetFormatPr defaultColWidth="9.140625" defaultRowHeight="15"/>
  <cols>
    <col min="3" max="3" width="16.5703125" customWidth="1"/>
    <col min="4" max="4" width="14.85546875" customWidth="1"/>
    <col min="5" max="5" width="15.85546875" customWidth="1"/>
    <col min="6" max="6" width="15" customWidth="1"/>
    <col min="7" max="8" width="15.42578125" customWidth="1"/>
    <col min="9" max="9" width="19.140625" customWidth="1"/>
  </cols>
  <sheetData>
    <row r="1" spans="1:9">
      <c r="A1" s="1"/>
      <c r="B1" s="1"/>
      <c r="C1" s="1"/>
      <c r="D1" s="1"/>
      <c r="E1" s="1"/>
      <c r="F1" s="2"/>
      <c r="G1" s="2"/>
      <c r="H1" s="2"/>
      <c r="I1" s="3" t="s">
        <v>0</v>
      </c>
    </row>
    <row r="2" spans="1:9">
      <c r="A2" s="1"/>
      <c r="B2" s="1"/>
      <c r="C2" s="1"/>
      <c r="D2" s="1"/>
      <c r="E2" s="1"/>
      <c r="F2" s="2"/>
      <c r="G2" s="2"/>
      <c r="H2" s="2"/>
      <c r="I2" s="3" t="s">
        <v>1</v>
      </c>
    </row>
    <row r="3" spans="1:9">
      <c r="A3" s="4" t="s">
        <v>2</v>
      </c>
      <c r="B3" s="4"/>
      <c r="C3" s="4"/>
      <c r="D3" s="4"/>
      <c r="E3" s="4"/>
      <c r="F3" s="4"/>
      <c r="G3" s="4"/>
      <c r="H3" s="4"/>
      <c r="I3" s="4"/>
    </row>
    <row r="4" spans="1:9" ht="15.75" thickBot="1">
      <c r="A4" s="4" t="s">
        <v>3</v>
      </c>
      <c r="B4" s="4"/>
      <c r="C4" s="4"/>
      <c r="D4" s="4"/>
      <c r="E4" s="4"/>
      <c r="F4" s="4"/>
      <c r="G4" s="4"/>
      <c r="H4" s="4"/>
      <c r="I4" s="4"/>
    </row>
    <row r="5" spans="1:9" ht="54.75" thickBot="1">
      <c r="A5" s="5" t="s">
        <v>4</v>
      </c>
      <c r="B5" s="6"/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8" t="s">
        <v>11</v>
      </c>
    </row>
    <row r="6" spans="1:9">
      <c r="A6" s="9">
        <v>1</v>
      </c>
      <c r="B6" s="10"/>
      <c r="C6" s="11">
        <v>2</v>
      </c>
      <c r="D6" s="12">
        <v>3</v>
      </c>
      <c r="E6" s="12">
        <v>4</v>
      </c>
      <c r="F6" s="12">
        <v>5</v>
      </c>
      <c r="G6" s="12">
        <v>6</v>
      </c>
      <c r="H6" s="12">
        <v>7</v>
      </c>
      <c r="I6" s="13">
        <v>8</v>
      </c>
    </row>
    <row r="7" spans="1:9">
      <c r="A7" s="14" t="s">
        <v>12</v>
      </c>
      <c r="B7" s="15"/>
      <c r="C7" s="15"/>
      <c r="D7" s="15"/>
      <c r="E7" s="15"/>
      <c r="F7" s="15"/>
      <c r="G7" s="15"/>
      <c r="H7" s="15"/>
      <c r="I7" s="16"/>
    </row>
    <row r="8" spans="1:9">
      <c r="A8" s="17" t="s">
        <v>13</v>
      </c>
      <c r="B8" s="18"/>
      <c r="C8" s="19">
        <v>0.44099999981699511</v>
      </c>
      <c r="D8" s="20">
        <v>265288.46156854811</v>
      </c>
      <c r="E8" s="19">
        <v>449798</v>
      </c>
      <c r="F8" s="19">
        <v>449798.21</v>
      </c>
      <c r="G8" s="19">
        <v>430282.61</v>
      </c>
      <c r="H8" s="21">
        <f>C8+E8-F8</f>
        <v>0.23099999979604036</v>
      </c>
      <c r="I8" s="20">
        <f>D8+E8-G8</f>
        <v>284803.85156854813</v>
      </c>
    </row>
    <row r="9" spans="1:9">
      <c r="A9" s="22"/>
      <c r="B9" s="23"/>
      <c r="C9" s="19"/>
      <c r="D9" s="24"/>
      <c r="E9" s="19"/>
      <c r="F9" s="19"/>
      <c r="G9" s="19"/>
      <c r="H9" s="19"/>
      <c r="I9" s="24"/>
    </row>
    <row r="10" spans="1:9">
      <c r="A10" s="22" t="s">
        <v>14</v>
      </c>
      <c r="B10" s="23"/>
      <c r="C10" s="19">
        <v>189230.50600000011</v>
      </c>
      <c r="D10" s="20">
        <v>51546.199931451818</v>
      </c>
      <c r="E10" s="19">
        <v>298884.99</v>
      </c>
      <c r="F10" s="19">
        <v>272218</v>
      </c>
      <c r="G10" s="19">
        <v>314062.96000000002</v>
      </c>
      <c r="H10" s="19">
        <f>C10+E10-F10</f>
        <v>215897.4960000001</v>
      </c>
      <c r="I10" s="20">
        <f>D10+E10-G10</f>
        <v>36368.229931451788</v>
      </c>
    </row>
    <row r="11" spans="1:9">
      <c r="A11" s="25"/>
      <c r="B11" s="26"/>
      <c r="C11" s="27"/>
      <c r="D11" s="28"/>
      <c r="E11" s="19"/>
      <c r="F11" s="19"/>
      <c r="G11" s="19"/>
      <c r="H11" s="27"/>
      <c r="I11" s="28"/>
    </row>
    <row r="12" spans="1:9">
      <c r="A12" s="29" t="s">
        <v>15</v>
      </c>
      <c r="B12" s="30"/>
      <c r="C12" s="19">
        <v>0.430000000007567</v>
      </c>
      <c r="D12" s="20">
        <v>75391.316229838747</v>
      </c>
      <c r="E12" s="19">
        <v>105415.3</v>
      </c>
      <c r="F12" s="19">
        <v>105415</v>
      </c>
      <c r="G12" s="19">
        <v>103992.19</v>
      </c>
      <c r="H12" s="19">
        <f>C12+E12-F12</f>
        <v>0.73000000001047738</v>
      </c>
      <c r="I12" s="20">
        <f>D12+E12-G12</f>
        <v>76814.426229838748</v>
      </c>
    </row>
    <row r="13" spans="1:9">
      <c r="A13" s="29"/>
      <c r="B13" s="30"/>
      <c r="C13" s="19"/>
      <c r="D13" s="20"/>
      <c r="E13" s="19"/>
      <c r="F13" s="19"/>
      <c r="G13" s="19"/>
      <c r="H13" s="19"/>
      <c r="I13" s="20"/>
    </row>
    <row r="14" spans="1:9">
      <c r="A14" s="29" t="s">
        <v>16</v>
      </c>
      <c r="B14" s="30"/>
      <c r="C14" s="31">
        <v>-0.48000000003958121</v>
      </c>
      <c r="D14" s="32">
        <v>23173.878084677432</v>
      </c>
      <c r="E14" s="19">
        <v>7430.18</v>
      </c>
      <c r="F14" s="19">
        <v>7430</v>
      </c>
      <c r="G14" s="19">
        <v>19575</v>
      </c>
      <c r="H14" s="33">
        <f>C14+E14-F14</f>
        <v>-0.30000000003929017</v>
      </c>
      <c r="I14" s="32">
        <f>D14+E14-G14</f>
        <v>11029.058084677432</v>
      </c>
    </row>
    <row r="15" spans="1:9">
      <c r="A15" s="29"/>
      <c r="B15" s="30"/>
      <c r="C15" s="31"/>
      <c r="D15" s="32"/>
      <c r="E15" s="19"/>
      <c r="F15" s="19"/>
      <c r="G15" s="19"/>
      <c r="H15" s="33"/>
      <c r="I15" s="32"/>
    </row>
    <row r="16" spans="1:9">
      <c r="A16" s="29" t="s">
        <v>17</v>
      </c>
      <c r="B16" s="30"/>
      <c r="C16" s="31">
        <v>-0.48000000003958121</v>
      </c>
      <c r="D16" s="32">
        <v>14572.565008064514</v>
      </c>
      <c r="E16" s="19">
        <v>5308.44</v>
      </c>
      <c r="F16" s="19">
        <v>5308</v>
      </c>
      <c r="G16" s="19">
        <v>14029.52</v>
      </c>
      <c r="H16" s="33">
        <f>C16+E16-F16</f>
        <v>-4.0000000039981387E-2</v>
      </c>
      <c r="I16" s="32">
        <f>D16+E16-G16</f>
        <v>5851.4850080645119</v>
      </c>
    </row>
    <row r="17" spans="1:9">
      <c r="A17" s="29"/>
      <c r="B17" s="30"/>
      <c r="C17" s="31"/>
      <c r="D17" s="32"/>
      <c r="E17" s="19"/>
      <c r="F17" s="19"/>
      <c r="G17" s="19"/>
      <c r="H17" s="33"/>
      <c r="I17" s="32"/>
    </row>
    <row r="18" spans="1:9">
      <c r="A18" s="29" t="s">
        <v>18</v>
      </c>
      <c r="B18" s="30"/>
      <c r="C18" s="31">
        <v>-0.18000000004030881</v>
      </c>
      <c r="D18" s="32">
        <v>9513.2251774193501</v>
      </c>
      <c r="E18" s="19">
        <v>26593.23</v>
      </c>
      <c r="F18" s="19">
        <v>26593</v>
      </c>
      <c r="G18" s="19">
        <v>23971.45</v>
      </c>
      <c r="H18" s="33">
        <f>C18+E18-F18</f>
        <v>4.9999999959254637E-2</v>
      </c>
      <c r="I18" s="32">
        <f>D18+E18-G18</f>
        <v>12135.005177419353</v>
      </c>
    </row>
    <row r="19" spans="1:9">
      <c r="A19" s="29"/>
      <c r="B19" s="30"/>
      <c r="C19" s="31"/>
      <c r="D19" s="32"/>
      <c r="E19" s="19"/>
      <c r="F19" s="19"/>
      <c r="G19" s="19"/>
      <c r="H19" s="33"/>
      <c r="I19" s="32"/>
    </row>
    <row r="20" spans="1:9">
      <c r="A20" s="29" t="s">
        <v>19</v>
      </c>
      <c r="B20" s="34"/>
      <c r="C20" s="31">
        <v>-0.12999999999738066</v>
      </c>
      <c r="D20" s="31">
        <v>14460.35999999997</v>
      </c>
      <c r="E20" s="19"/>
      <c r="F20" s="19"/>
      <c r="G20" s="19">
        <v>96.81</v>
      </c>
      <c r="H20" s="31">
        <f>C20+E20-F20</f>
        <v>-0.12999999999738066</v>
      </c>
      <c r="I20" s="32">
        <f>D20+E20-G20</f>
        <v>14363.54999999997</v>
      </c>
    </row>
    <row r="21" spans="1:9" ht="15.75" thickBot="1">
      <c r="A21" s="25"/>
      <c r="B21" s="26"/>
      <c r="C21" s="35"/>
      <c r="D21" s="36"/>
      <c r="E21" s="27"/>
      <c r="F21" s="27"/>
      <c r="G21" s="27"/>
      <c r="H21" s="19"/>
      <c r="I21" s="20"/>
    </row>
    <row r="22" spans="1:9" ht="15.75" thickBot="1">
      <c r="A22" s="37" t="s">
        <v>20</v>
      </c>
      <c r="B22" s="38"/>
      <c r="C22" s="39">
        <f>C8+C10+C12+C14+C16+C18+C20</f>
        <v>189230.10699999979</v>
      </c>
      <c r="D22" s="39">
        <f t="shared" ref="D22:I22" si="0">D8+D10+D12+D14+D16+D18+D20</f>
        <v>453946.00599999999</v>
      </c>
      <c r="E22" s="39">
        <f t="shared" si="0"/>
        <v>893430.14</v>
      </c>
      <c r="F22" s="39">
        <f t="shared" si="0"/>
        <v>866762.21</v>
      </c>
      <c r="G22" s="39">
        <f t="shared" si="0"/>
        <v>906010.54</v>
      </c>
      <c r="H22" s="39">
        <f t="shared" si="0"/>
        <v>215898.03699999978</v>
      </c>
      <c r="I22" s="39">
        <f t="shared" si="0"/>
        <v>441365.60599999991</v>
      </c>
    </row>
    <row r="23" spans="1:9" ht="5.45" customHeight="1">
      <c r="A23" s="40"/>
      <c r="B23" s="41"/>
      <c r="C23" s="42"/>
      <c r="D23" s="42"/>
      <c r="E23" s="42"/>
      <c r="F23" s="42"/>
      <c r="G23" s="42"/>
      <c r="H23" s="42"/>
      <c r="I23" s="43"/>
    </row>
    <row r="24" spans="1:9" ht="58.9" customHeight="1">
      <c r="A24" s="44" t="s">
        <v>21</v>
      </c>
      <c r="B24" s="45"/>
      <c r="C24" s="46"/>
      <c r="D24" s="46"/>
      <c r="E24" s="46">
        <f>2101390.53+25002.57</f>
        <v>2126393.0999999996</v>
      </c>
      <c r="F24" s="46">
        <v>1400000</v>
      </c>
      <c r="G24" s="46">
        <f>1576692.19+245236.91</f>
        <v>1821929.0999999999</v>
      </c>
      <c r="H24" s="46">
        <f>C24+E24-F24</f>
        <v>726393.09999999963</v>
      </c>
      <c r="I24" s="46">
        <f>D24+E24-G24</f>
        <v>304463.99999999977</v>
      </c>
    </row>
    <row r="25" spans="1:9" ht="42.6" customHeight="1">
      <c r="A25" s="44" t="s">
        <v>22</v>
      </c>
      <c r="B25" s="47"/>
      <c r="C25" s="46"/>
      <c r="D25" s="46"/>
      <c r="E25" s="46"/>
      <c r="F25" s="46">
        <v>1000</v>
      </c>
      <c r="G25" s="46">
        <f>E25</f>
        <v>0</v>
      </c>
      <c r="H25" s="46">
        <f>C25+E25-F25</f>
        <v>-1000</v>
      </c>
      <c r="I25" s="46"/>
    </row>
    <row r="26" spans="1:9">
      <c r="A26" s="48" t="s">
        <v>20</v>
      </c>
      <c r="B26" s="49"/>
      <c r="C26" s="50">
        <f>C24</f>
        <v>0</v>
      </c>
      <c r="D26" s="50">
        <f>D24</f>
        <v>0</v>
      </c>
      <c r="E26" s="50">
        <f>E25+E24</f>
        <v>2126393.0999999996</v>
      </c>
      <c r="F26" s="50">
        <f t="shared" ref="F26:I26" si="1">F25+F24</f>
        <v>1401000</v>
      </c>
      <c r="G26" s="50">
        <f t="shared" si="1"/>
        <v>1821929.0999999999</v>
      </c>
      <c r="H26" s="50">
        <f t="shared" si="1"/>
        <v>725393.09999999963</v>
      </c>
      <c r="I26" s="50">
        <f t="shared" si="1"/>
        <v>304463.99999999977</v>
      </c>
    </row>
    <row r="27" spans="1:9" ht="15.75" thickBot="1">
      <c r="A27" s="51"/>
      <c r="B27" s="52"/>
      <c r="C27" s="52"/>
      <c r="D27" s="52"/>
      <c r="E27" s="52"/>
      <c r="F27" s="52"/>
      <c r="G27" s="52"/>
      <c r="H27" s="52"/>
      <c r="I27" s="53"/>
    </row>
    <row r="28" spans="1:9">
      <c r="A28" s="54" t="s">
        <v>23</v>
      </c>
      <c r="B28" s="55"/>
      <c r="C28" s="19">
        <v>-19073.790000000008</v>
      </c>
      <c r="D28" s="20">
        <v>17653.230000000047</v>
      </c>
      <c r="E28" s="56">
        <v>563.5</v>
      </c>
      <c r="F28" s="19"/>
      <c r="G28" s="19">
        <v>-1302.04</v>
      </c>
      <c r="H28" s="19">
        <f>C28+E28-F28</f>
        <v>-18510.290000000008</v>
      </c>
      <c r="I28" s="20">
        <f>D28+E28-G28</f>
        <v>19518.770000000048</v>
      </c>
    </row>
    <row r="29" spans="1:9">
      <c r="A29" s="57" t="s">
        <v>24</v>
      </c>
      <c r="B29" s="58"/>
      <c r="C29" s="59">
        <v>-53725.259999999951</v>
      </c>
      <c r="D29" s="20">
        <v>18302.730000000047</v>
      </c>
      <c r="E29" s="19">
        <v>408.6</v>
      </c>
      <c r="F29" s="19"/>
      <c r="G29" s="19">
        <v>-243.78</v>
      </c>
      <c r="H29" s="59">
        <f>C29+E29-F29</f>
        <v>-53316.659999999953</v>
      </c>
      <c r="I29" s="20">
        <f>D29+E29-G29</f>
        <v>18955.110000000044</v>
      </c>
    </row>
    <row r="30" spans="1:9">
      <c r="A30" s="29" t="s">
        <v>25</v>
      </c>
      <c r="B30" s="34"/>
      <c r="C30" s="59">
        <v>0.24999999976716936</v>
      </c>
      <c r="D30" s="20">
        <v>103894.21999999996</v>
      </c>
      <c r="E30" s="19"/>
      <c r="F30" s="19"/>
      <c r="G30" s="19">
        <v>178.62</v>
      </c>
      <c r="H30" s="59">
        <f>C30+E30-F30</f>
        <v>0.24999999976716936</v>
      </c>
      <c r="I30" s="20">
        <f>D30+E30-G30</f>
        <v>103715.59999999996</v>
      </c>
    </row>
    <row r="31" spans="1:9">
      <c r="A31" s="29" t="s">
        <v>26</v>
      </c>
      <c r="B31" s="34"/>
      <c r="C31" s="59">
        <v>0</v>
      </c>
      <c r="D31" s="20">
        <v>2451.2399999999907</v>
      </c>
      <c r="E31" s="19"/>
      <c r="F31" s="19"/>
      <c r="G31" s="19"/>
      <c r="H31" s="59">
        <f>C31+E31-F31</f>
        <v>0</v>
      </c>
      <c r="I31" s="20">
        <f>D31+E31-G31</f>
        <v>2451.2399999999907</v>
      </c>
    </row>
    <row r="32" spans="1:9" ht="15.75" thickBot="1">
      <c r="A32" s="60"/>
      <c r="B32" s="61"/>
      <c r="C32" s="62">
        <v>0</v>
      </c>
      <c r="D32" s="62"/>
      <c r="E32" s="63"/>
      <c r="F32" s="63"/>
      <c r="G32" s="63"/>
      <c r="H32" s="64">
        <f>C32+E32-F32</f>
        <v>0</v>
      </c>
      <c r="I32" s="65"/>
    </row>
    <row r="33" spans="1:9" ht="15.75" thickBot="1">
      <c r="A33" s="66" t="s">
        <v>20</v>
      </c>
      <c r="B33" s="67"/>
      <c r="C33" s="68">
        <f>C28+C29+C30+C31</f>
        <v>-72798.800000000192</v>
      </c>
      <c r="D33" s="68">
        <f t="shared" ref="D33:I33" si="2">D28+D29+D30+D31</f>
        <v>142301.42000000004</v>
      </c>
      <c r="E33" s="68">
        <f t="shared" si="2"/>
        <v>972.1</v>
      </c>
      <c r="F33" s="68">
        <f t="shared" si="2"/>
        <v>0</v>
      </c>
      <c r="G33" s="68">
        <f t="shared" si="2"/>
        <v>-1367.1999999999998</v>
      </c>
      <c r="H33" s="68">
        <f t="shared" si="2"/>
        <v>-71826.700000000186</v>
      </c>
      <c r="I33" s="68">
        <f t="shared" si="2"/>
        <v>144640.72000000003</v>
      </c>
    </row>
    <row r="34" spans="1:9" ht="15.75" thickBot="1">
      <c r="A34" s="69" t="s">
        <v>27</v>
      </c>
      <c r="B34" s="70"/>
      <c r="C34" s="39">
        <f t="shared" ref="C34:I34" si="3">C22+C26+C33</f>
        <v>116431.30699999959</v>
      </c>
      <c r="D34" s="39">
        <f t="shared" si="3"/>
        <v>596247.42599999998</v>
      </c>
      <c r="E34" s="39">
        <f t="shared" si="3"/>
        <v>3020795.34</v>
      </c>
      <c r="F34" s="39">
        <f t="shared" si="3"/>
        <v>2267762.21</v>
      </c>
      <c r="G34" s="39">
        <f t="shared" si="3"/>
        <v>2726572.4399999995</v>
      </c>
      <c r="H34" s="39">
        <f t="shared" si="3"/>
        <v>869464.43699999922</v>
      </c>
      <c r="I34" s="39">
        <f t="shared" si="3"/>
        <v>890470.32599999965</v>
      </c>
    </row>
    <row r="35" spans="1:9" s="73" customFormat="1" ht="67.150000000000006" customHeight="1">
      <c r="A35" s="71" t="s">
        <v>28</v>
      </c>
      <c r="B35" s="72"/>
      <c r="C35" s="46">
        <v>60062.5</v>
      </c>
      <c r="D35" s="46">
        <v>1000</v>
      </c>
      <c r="E35" s="46">
        <v>12000</v>
      </c>
      <c r="F35" s="46">
        <f>G35*0.125</f>
        <v>1500</v>
      </c>
      <c r="G35" s="46">
        <v>12000</v>
      </c>
      <c r="H35" s="46">
        <f>C35+E35-F35</f>
        <v>70562.5</v>
      </c>
      <c r="I35" s="46">
        <f>I36+I37</f>
        <v>1000</v>
      </c>
    </row>
    <row r="36" spans="1:9" s="73" customFormat="1" ht="23.25" customHeight="1">
      <c r="A36" s="74" t="s">
        <v>29</v>
      </c>
      <c r="B36" s="75"/>
      <c r="C36" s="31"/>
      <c r="D36" s="46">
        <v>500</v>
      </c>
      <c r="E36" s="46">
        <v>6000</v>
      </c>
      <c r="F36" s="46"/>
      <c r="G36" s="46">
        <v>6000</v>
      </c>
      <c r="H36" s="31"/>
      <c r="I36" s="46">
        <f>D36+E36-G36</f>
        <v>500</v>
      </c>
    </row>
    <row r="37" spans="1:9" ht="36" customHeight="1" thickBot="1">
      <c r="A37" s="74" t="s">
        <v>30</v>
      </c>
      <c r="B37" s="75"/>
      <c r="C37" s="31"/>
      <c r="D37" s="46">
        <v>500</v>
      </c>
      <c r="E37" s="46">
        <v>6000</v>
      </c>
      <c r="F37" s="46"/>
      <c r="G37" s="46">
        <v>6000</v>
      </c>
      <c r="H37" s="31"/>
      <c r="I37" s="46">
        <f>D37+E37-G37</f>
        <v>500</v>
      </c>
    </row>
    <row r="38" spans="1:9" ht="15.75" thickBot="1">
      <c r="A38" s="69" t="s">
        <v>31</v>
      </c>
      <c r="B38" s="70"/>
      <c r="C38" s="39">
        <f>C34+C35</f>
        <v>176493.80699999959</v>
      </c>
      <c r="D38" s="39">
        <f t="shared" ref="D38:I38" si="4">D34+D35</f>
        <v>597247.42599999998</v>
      </c>
      <c r="E38" s="39">
        <f t="shared" si="4"/>
        <v>3032795.34</v>
      </c>
      <c r="F38" s="39">
        <f t="shared" si="4"/>
        <v>2269262.21</v>
      </c>
      <c r="G38" s="39">
        <f t="shared" si="4"/>
        <v>2738572.4399999995</v>
      </c>
      <c r="H38" s="39">
        <f t="shared" si="4"/>
        <v>940026.93699999922</v>
      </c>
      <c r="I38" s="39">
        <f t="shared" si="4"/>
        <v>891470.32599999965</v>
      </c>
    </row>
    <row r="39" spans="1:9" hidden="1">
      <c r="A39" s="76"/>
      <c r="B39" s="77"/>
      <c r="C39" s="78"/>
      <c r="D39" s="78"/>
      <c r="E39" s="78"/>
      <c r="F39" s="78"/>
      <c r="G39" s="78"/>
      <c r="H39" s="78"/>
      <c r="I39" s="79"/>
    </row>
    <row r="40" spans="1:9" hidden="1">
      <c r="A40" s="80"/>
      <c r="B40" s="81"/>
      <c r="C40" s="81"/>
      <c r="D40" s="81"/>
      <c r="E40" s="81"/>
      <c r="F40" s="81"/>
      <c r="G40" s="81"/>
      <c r="H40" s="81"/>
      <c r="I40" s="82"/>
    </row>
    <row r="41" spans="1:9" ht="15.75" hidden="1" thickBot="1">
      <c r="A41" s="83"/>
      <c r="B41" s="84"/>
      <c r="C41" s="84"/>
      <c r="D41" s="84"/>
      <c r="E41" s="84"/>
      <c r="F41" s="84"/>
      <c r="G41" s="84"/>
      <c r="H41" s="84"/>
      <c r="I41" s="85"/>
    </row>
    <row r="42" spans="1:9" hidden="1"/>
    <row r="43" spans="1:9" ht="15.75" hidden="1" thickBot="1">
      <c r="A43" s="86" t="s">
        <v>32</v>
      </c>
      <c r="B43" s="87"/>
      <c r="C43" s="87"/>
      <c r="D43" s="88"/>
      <c r="E43" s="88"/>
      <c r="F43" s="88"/>
      <c r="G43" s="89"/>
      <c r="H43" s="90"/>
      <c r="I43" s="91"/>
    </row>
    <row r="44" spans="1:9" ht="30" hidden="1" customHeight="1">
      <c r="A44" s="92"/>
      <c r="B44" s="93"/>
      <c r="C44" s="93"/>
      <c r="D44" s="94"/>
      <c r="E44" s="94"/>
      <c r="F44" s="94"/>
      <c r="G44" s="95"/>
      <c r="H44" s="95"/>
      <c r="I44" s="96"/>
    </row>
    <row r="45" spans="1:9" ht="30" hidden="1" customHeight="1">
      <c r="A45" s="92"/>
      <c r="B45" s="93"/>
      <c r="C45" s="93"/>
      <c r="D45" s="94"/>
      <c r="E45" s="94"/>
      <c r="F45" s="94"/>
      <c r="G45" s="95"/>
      <c r="H45" s="97"/>
      <c r="I45" s="98"/>
    </row>
    <row r="46" spans="1:9" ht="30" hidden="1" customHeight="1">
      <c r="A46" s="92"/>
      <c r="B46" s="93"/>
      <c r="C46" s="93"/>
      <c r="D46" s="94"/>
      <c r="E46" s="94"/>
      <c r="F46" s="94"/>
      <c r="G46" s="97"/>
      <c r="H46" s="97"/>
      <c r="I46" s="98"/>
    </row>
    <row r="47" spans="1:9" ht="30" hidden="1" customHeight="1">
      <c r="A47" s="92"/>
      <c r="B47" s="93"/>
      <c r="C47" s="93"/>
      <c r="D47" s="94"/>
      <c r="E47" s="94"/>
      <c r="F47" s="94"/>
      <c r="G47" s="97"/>
      <c r="H47" s="97"/>
      <c r="I47" s="99"/>
    </row>
    <row r="48" spans="1:9" ht="50.25" hidden="1" customHeight="1">
      <c r="A48" s="92"/>
      <c r="B48" s="93"/>
      <c r="C48" s="93"/>
      <c r="D48" s="94"/>
      <c r="E48" s="94"/>
      <c r="F48" s="94"/>
      <c r="G48" s="97"/>
      <c r="H48" s="97"/>
      <c r="I48" s="99"/>
    </row>
    <row r="49" spans="1:9" ht="30" hidden="1" customHeight="1">
      <c r="A49" s="92"/>
      <c r="B49" s="93"/>
      <c r="C49" s="93"/>
      <c r="D49" s="94"/>
      <c r="E49" s="94"/>
      <c r="F49" s="94"/>
      <c r="G49" s="97"/>
      <c r="H49" s="100"/>
      <c r="I49" s="99"/>
    </row>
  </sheetData>
  <mergeCells count="43">
    <mergeCell ref="A49:F49"/>
    <mergeCell ref="A43:F43"/>
    <mergeCell ref="A44:F44"/>
    <mergeCell ref="A45:F45"/>
    <mergeCell ref="A46:F46"/>
    <mergeCell ref="A47:F47"/>
    <mergeCell ref="A48:F48"/>
    <mergeCell ref="A34:B34"/>
    <mergeCell ref="A35:B35"/>
    <mergeCell ref="A36:B36"/>
    <mergeCell ref="A37:B37"/>
    <mergeCell ref="A38:B38"/>
    <mergeCell ref="A39:I41"/>
    <mergeCell ref="A28:B28"/>
    <mergeCell ref="A29:B29"/>
    <mergeCell ref="A30:B30"/>
    <mergeCell ref="A31:B31"/>
    <mergeCell ref="A32:B32"/>
    <mergeCell ref="A33:B33"/>
    <mergeCell ref="A21:B21"/>
    <mergeCell ref="A22:B22"/>
    <mergeCell ref="A24:B24"/>
    <mergeCell ref="A25:B25"/>
    <mergeCell ref="A26:B26"/>
    <mergeCell ref="A27:I27"/>
    <mergeCell ref="A15:B15"/>
    <mergeCell ref="A16:B16"/>
    <mergeCell ref="A17:B17"/>
    <mergeCell ref="A18:B18"/>
    <mergeCell ref="A19:B19"/>
    <mergeCell ref="A20:B20"/>
    <mergeCell ref="A9:B9"/>
    <mergeCell ref="A10:B10"/>
    <mergeCell ref="A11:B11"/>
    <mergeCell ref="A12:B12"/>
    <mergeCell ref="A13:B13"/>
    <mergeCell ref="A14:B14"/>
    <mergeCell ref="A3:I3"/>
    <mergeCell ref="A4:I4"/>
    <mergeCell ref="A5:B5"/>
    <mergeCell ref="A6:B6"/>
    <mergeCell ref="A7:I7"/>
    <mergeCell ref="A8:B8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RePack by Diakov</cp:lastModifiedBy>
  <dcterms:created xsi:type="dcterms:W3CDTF">2020-05-13T11:23:09Z</dcterms:created>
  <dcterms:modified xsi:type="dcterms:W3CDTF">2022-06-27T05:42:55Z</dcterms:modified>
</cp:coreProperties>
</file>