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G43" i="1"/>
  <c r="E43"/>
  <c r="D43"/>
  <c r="G42"/>
  <c r="E42"/>
  <c r="D42"/>
  <c r="I37"/>
  <c r="I36"/>
  <c r="G35"/>
  <c r="G34" s="1"/>
  <c r="E35"/>
  <c r="D34"/>
  <c r="C34"/>
  <c r="I32"/>
  <c r="I31"/>
  <c r="G30"/>
  <c r="G29" s="1"/>
  <c r="E30"/>
  <c r="D29"/>
  <c r="C29"/>
  <c r="I27"/>
  <c r="I26"/>
  <c r="G25"/>
  <c r="E25"/>
  <c r="I25" s="1"/>
  <c r="I24" s="1"/>
  <c r="G24"/>
  <c r="D24"/>
  <c r="C24"/>
  <c r="I22"/>
  <c r="I21"/>
  <c r="G20"/>
  <c r="E20"/>
  <c r="G19"/>
  <c r="D19"/>
  <c r="C19"/>
  <c r="I17"/>
  <c r="I16"/>
  <c r="I42" s="1"/>
  <c r="I15"/>
  <c r="G15"/>
  <c r="E15"/>
  <c r="I14"/>
  <c r="G14"/>
  <c r="E14"/>
  <c r="D14"/>
  <c r="C14"/>
  <c r="H14" s="1"/>
  <c r="I12"/>
  <c r="I11"/>
  <c r="G10"/>
  <c r="G41" s="1"/>
  <c r="E10"/>
  <c r="I10" s="1"/>
  <c r="I9" s="1"/>
  <c r="D9"/>
  <c r="C9"/>
  <c r="G40" l="1"/>
  <c r="D40"/>
  <c r="I43"/>
  <c r="I30"/>
  <c r="I29" s="1"/>
  <c r="C40"/>
  <c r="G9"/>
  <c r="I35"/>
  <c r="I34" s="1"/>
  <c r="I40" s="1"/>
  <c r="E9"/>
  <c r="H9" s="1"/>
  <c r="I20"/>
  <c r="I19" s="1"/>
  <c r="E19"/>
  <c r="H19" s="1"/>
  <c r="E41"/>
  <c r="E24"/>
  <c r="E29"/>
  <c r="E34"/>
  <c r="I41" l="1"/>
  <c r="E40"/>
  <c r="F34"/>
  <c r="H24"/>
  <c r="F24"/>
  <c r="F29"/>
  <c r="H29" s="1"/>
  <c r="H40" l="1"/>
  <c r="F40"/>
  <c r="H34"/>
</calcChain>
</file>

<file path=xl/sharedStrings.xml><?xml version="1.0" encoding="utf-8"?>
<sst xmlns="http://schemas.openxmlformats.org/spreadsheetml/2006/main" count="42" uniqueCount="24">
  <si>
    <t>Наименование</t>
  </si>
  <si>
    <t>денежные средства дома на начало периода (руб)  остаток (+), перерасход (-)</t>
  </si>
  <si>
    <t>начислено за отчетный период (руб)</t>
  </si>
  <si>
    <t>Израсходовано (руб)</t>
  </si>
  <si>
    <t>Содержание</t>
  </si>
  <si>
    <t>УТВЕРЖДАЮ</t>
  </si>
  <si>
    <t>Директор ООО УК "Эталон" _____________________Н.К.Дмитриева</t>
  </si>
  <si>
    <t>за период 01.01.2021-31.12.2021</t>
  </si>
  <si>
    <t xml:space="preserve"> (управление)</t>
  </si>
  <si>
    <t>Задолженность населения по оплате на нач.периода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</si>
  <si>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</si>
  <si>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</si>
  <si>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</si>
  <si>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Ремонт</t>
  </si>
  <si>
    <t>Управление</t>
  </si>
  <si>
    <t>ОДН водоснабж</t>
  </si>
  <si>
    <t>ОДН водоотв</t>
  </si>
  <si>
    <t>ОДН эл/сн</t>
  </si>
  <si>
    <t>ВСЕГО по ЖКУ</t>
  </si>
  <si>
    <t>Информация о состоянии лицевого счета   д.№ 13  по ул.Лесная пгт.Хелюля г.Сортавала</t>
  </si>
  <si>
    <t>Обслуживаемая площадь  - 3357,4 кв.м.</t>
  </si>
  <si>
    <t>в т.ч. население</t>
  </si>
  <si>
    <t>ИП Зилов СН</t>
  </si>
  <si>
    <t>ООО "Слава плюс"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</si>
</sst>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2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indexed="12"/>
      <name val="Arial"/>
      <family val="2"/>
      <charset val="204"/>
    </font>
    <font>
      <sz val="10"/>
      <color indexed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2" applyNumberFormat="0" applyAlignment="0" applyProtection="0"/>
    <xf numFmtId="0" fontId="6" fillId="22" borderId="23" applyNumberFormat="0" applyAlignment="0" applyProtection="0"/>
    <xf numFmtId="0" fontId="7" fillId="22" borderId="22" applyNumberFormat="0" applyAlignment="0" applyProtection="0"/>
    <xf numFmtId="164" fontId="2" fillId="0" borderId="0" applyFont="0" applyFill="0" applyBorder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27" applyNumberFormat="0" applyFill="0" applyAlignment="0" applyProtection="0"/>
    <xf numFmtId="0" fontId="12" fillId="23" borderId="28" applyNumberFormat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5" borderId="29" applyNumberFormat="0" applyFont="0" applyAlignment="0" applyProtection="0"/>
    <xf numFmtId="0" fontId="2" fillId="25" borderId="29" applyNumberFormat="0" applyFont="0" applyAlignment="0" applyProtection="0"/>
    <xf numFmtId="0" fontId="17" fillId="0" borderId="30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77">
    <xf numFmtId="0" fontId="0" fillId="0" borderId="0" xfId="0"/>
    <xf numFmtId="0" fontId="2" fillId="0" borderId="0" xfId="1"/>
    <xf numFmtId="0" fontId="1" fillId="0" borderId="0" xfId="1" applyFont="1"/>
    <xf numFmtId="0" fontId="1" fillId="0" borderId="0" xfId="1" applyFont="1" applyAlignment="1">
      <alignment horizontal="right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2" fontId="24" fillId="0" borderId="0" xfId="1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right" wrapText="1"/>
    </xf>
    <xf numFmtId="0" fontId="23" fillId="0" borderId="0" xfId="1" applyFont="1" applyAlignment="1">
      <alignment horizontal="right" wrapText="1"/>
    </xf>
    <xf numFmtId="3" fontId="27" fillId="0" borderId="9" xfId="1" applyNumberFormat="1" applyFont="1" applyBorder="1" applyAlignment="1">
      <alignment horizontal="center"/>
    </xf>
    <xf numFmtId="3" fontId="27" fillId="3" borderId="14" xfId="1" applyNumberFormat="1" applyFont="1" applyFill="1" applyBorder="1" applyAlignment="1">
      <alignment horizontal="center"/>
    </xf>
    <xf numFmtId="1" fontId="27" fillId="0" borderId="9" xfId="1" applyNumberFormat="1" applyFont="1" applyBorder="1" applyAlignment="1">
      <alignment horizontal="center"/>
    </xf>
    <xf numFmtId="1" fontId="27" fillId="3" borderId="9" xfId="1" applyNumberFormat="1" applyFont="1" applyFill="1" applyBorder="1" applyAlignment="1">
      <alignment horizontal="center"/>
    </xf>
    <xf numFmtId="3" fontId="27" fillId="0" borderId="14" xfId="1" applyNumberFormat="1" applyFont="1" applyBorder="1" applyAlignment="1">
      <alignment horizontal="center"/>
    </xf>
    <xf numFmtId="2" fontId="27" fillId="0" borderId="0" xfId="1" applyNumberFormat="1" applyFont="1"/>
    <xf numFmtId="0" fontId="27" fillId="0" borderId="0" xfId="1" applyFont="1" applyFill="1" applyBorder="1" applyAlignment="1">
      <alignment horizontal="center" wrapText="1"/>
    </xf>
    <xf numFmtId="3" fontId="27" fillId="3" borderId="11" xfId="1" applyNumberFormat="1" applyFont="1" applyFill="1" applyBorder="1" applyAlignment="1">
      <alignment horizontal="center"/>
    </xf>
    <xf numFmtId="3" fontId="27" fillId="0" borderId="11" xfId="1" applyNumberFormat="1" applyFont="1" applyBorder="1" applyAlignment="1">
      <alignment horizontal="center"/>
    </xf>
    <xf numFmtId="1" fontId="27" fillId="0" borderId="6" xfId="1" applyNumberFormat="1" applyFont="1" applyBorder="1" applyAlignment="1">
      <alignment horizontal="center"/>
    </xf>
    <xf numFmtId="0" fontId="27" fillId="0" borderId="0" xfId="1" applyFont="1"/>
    <xf numFmtId="3" fontId="23" fillId="0" borderId="6" xfId="1" applyNumberFormat="1" applyFont="1" applyBorder="1" applyAlignment="1">
      <alignment horizontal="center"/>
    </xf>
    <xf numFmtId="3" fontId="23" fillId="3" borderId="14" xfId="1" applyNumberFormat="1" applyFont="1" applyFill="1" applyBorder="1" applyAlignment="1">
      <alignment horizontal="center"/>
    </xf>
    <xf numFmtId="1" fontId="23" fillId="0" borderId="6" xfId="1" applyNumberFormat="1" applyFont="1" applyBorder="1" applyAlignment="1">
      <alignment horizontal="center"/>
    </xf>
    <xf numFmtId="3" fontId="23" fillId="0" borderId="14" xfId="1" applyNumberFormat="1" applyFont="1" applyBorder="1" applyAlignment="1">
      <alignment horizontal="center"/>
    </xf>
    <xf numFmtId="3" fontId="23" fillId="0" borderId="11" xfId="1" applyNumberFormat="1" applyFont="1" applyBorder="1" applyAlignment="1">
      <alignment horizontal="center"/>
    </xf>
    <xf numFmtId="4" fontId="27" fillId="0" borderId="14" xfId="1" applyNumberFormat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3" fillId="0" borderId="16" xfId="1" applyNumberFormat="1" applyFont="1" applyBorder="1" applyAlignment="1">
      <alignment horizontal="center"/>
    </xf>
    <xf numFmtId="3" fontId="23" fillId="0" borderId="13" xfId="1" applyNumberFormat="1" applyFont="1" applyBorder="1" applyAlignment="1">
      <alignment horizontal="center"/>
    </xf>
    <xf numFmtId="3" fontId="20" fillId="2" borderId="17" xfId="1" applyNumberFormat="1" applyFont="1" applyFill="1" applyBorder="1" applyAlignment="1">
      <alignment horizontal="center"/>
    </xf>
    <xf numFmtId="3" fontId="27" fillId="3" borderId="6" xfId="1" applyNumberFormat="1" applyFont="1" applyFill="1" applyBorder="1" applyAlignment="1">
      <alignment horizontal="center"/>
    </xf>
    <xf numFmtId="3" fontId="0" fillId="0" borderId="0" xfId="0" applyNumberFormat="1"/>
    <xf numFmtId="0" fontId="28" fillId="0" borderId="0" xfId="1" applyFont="1"/>
    <xf numFmtId="0" fontId="29" fillId="0" borderId="0" xfId="0" applyFont="1"/>
    <xf numFmtId="0" fontId="23" fillId="0" borderId="0" xfId="1" applyFont="1" applyAlignment="1">
      <alignment horizontal="right" wrapText="1"/>
    </xf>
    <xf numFmtId="0" fontId="24" fillId="0" borderId="4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left"/>
    </xf>
    <xf numFmtId="0" fontId="27" fillId="0" borderId="11" xfId="1" applyFont="1" applyBorder="1" applyAlignment="1">
      <alignment horizontal="left"/>
    </xf>
    <xf numFmtId="0" fontId="20" fillId="0" borderId="0" xfId="1" applyFont="1" applyAlignment="1">
      <alignment horizontal="center"/>
    </xf>
    <xf numFmtId="0" fontId="23" fillId="0" borderId="12" xfId="1" applyFont="1" applyBorder="1" applyAlignment="1">
      <alignment horizontal="left"/>
    </xf>
    <xf numFmtId="0" fontId="23" fillId="0" borderId="8" xfId="1" applyFont="1" applyBorder="1" applyAlignment="1">
      <alignment horizontal="left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left"/>
    </xf>
    <xf numFmtId="0" fontId="27" fillId="0" borderId="8" xfId="1" applyFont="1" applyBorder="1" applyAlignment="1">
      <alignment horizontal="left"/>
    </xf>
    <xf numFmtId="0" fontId="27" fillId="3" borderId="6" xfId="1" applyFont="1" applyFill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0" fillId="2" borderId="17" xfId="1" applyFont="1" applyFill="1" applyBorder="1" applyAlignment="1">
      <alignment horizontal="left"/>
    </xf>
    <xf numFmtId="0" fontId="20" fillId="2" borderId="18" xfId="1" applyFont="1" applyFill="1" applyBorder="1" applyAlignment="1">
      <alignment horizontal="left"/>
    </xf>
    <xf numFmtId="0" fontId="23" fillId="0" borderId="4" xfId="1" applyFont="1" applyBorder="1" applyAlignment="1">
      <alignment horizontal="left"/>
    </xf>
    <xf numFmtId="0" fontId="23" fillId="0" borderId="5" xfId="1" applyFont="1" applyBorder="1" applyAlignment="1">
      <alignment horizontal="left"/>
    </xf>
    <xf numFmtId="0" fontId="23" fillId="0" borderId="5" xfId="1" applyFont="1" applyBorder="1" applyAlignment="1"/>
    <xf numFmtId="0" fontId="23" fillId="0" borderId="21" xfId="1" applyFont="1" applyBorder="1" applyAlignment="1"/>
    <xf numFmtId="0" fontId="27" fillId="26" borderId="10" xfId="1" applyFont="1" applyFill="1" applyBorder="1" applyAlignment="1">
      <alignment horizontal="left"/>
    </xf>
    <xf numFmtId="0" fontId="27" fillId="26" borderId="14" xfId="1" applyFont="1" applyFill="1" applyBorder="1" applyAlignment="1">
      <alignment horizontal="left"/>
    </xf>
    <xf numFmtId="3" fontId="27" fillId="26" borderId="9" xfId="1" applyNumberFormat="1" applyFont="1" applyFill="1" applyBorder="1" applyAlignment="1">
      <alignment horizontal="center"/>
    </xf>
    <xf numFmtId="0" fontId="27" fillId="0" borderId="10" xfId="1" applyFont="1" applyBorder="1" applyAlignment="1">
      <alignment horizontal="right"/>
    </xf>
    <xf numFmtId="0" fontId="27" fillId="0" borderId="14" xfId="1" applyFont="1" applyBorder="1" applyAlignment="1">
      <alignment horizontal="right"/>
    </xf>
    <xf numFmtId="0" fontId="27" fillId="26" borderId="12" xfId="1" applyFont="1" applyFill="1" applyBorder="1" applyAlignment="1">
      <alignment horizontal="left"/>
    </xf>
    <xf numFmtId="0" fontId="27" fillId="26" borderId="8" xfId="1" applyFont="1" applyFill="1" applyBorder="1" applyAlignment="1">
      <alignment horizontal="left"/>
    </xf>
    <xf numFmtId="0" fontId="27" fillId="26" borderId="15" xfId="1" applyFont="1" applyFill="1" applyBorder="1" applyAlignment="1">
      <alignment horizontal="left"/>
    </xf>
    <xf numFmtId="0" fontId="27" fillId="26" borderId="11" xfId="1" applyFont="1" applyFill="1" applyBorder="1" applyAlignment="1">
      <alignment horizontal="left"/>
    </xf>
    <xf numFmtId="3" fontId="27" fillId="26" borderId="6" xfId="1" applyNumberFormat="1" applyFont="1" applyFill="1" applyBorder="1" applyAlignment="1">
      <alignment horizontal="center"/>
    </xf>
    <xf numFmtId="0" fontId="23" fillId="0" borderId="31" xfId="1" applyFont="1" applyBorder="1" applyAlignment="1">
      <alignment horizontal="left"/>
    </xf>
    <xf numFmtId="0" fontId="23" fillId="0" borderId="32" xfId="1" applyFont="1" applyBorder="1" applyAlignment="1">
      <alignment horizontal="left"/>
    </xf>
    <xf numFmtId="1" fontId="23" fillId="0" borderId="16" xfId="1" applyNumberFormat="1" applyFont="1" applyBorder="1" applyAlignment="1">
      <alignment horizontal="center"/>
    </xf>
    <xf numFmtId="0" fontId="30" fillId="0" borderId="20" xfId="1" applyFont="1" applyBorder="1" applyAlignment="1">
      <alignment horizontal="left" wrapText="1"/>
    </xf>
    <xf numFmtId="0" fontId="30" fillId="0" borderId="7" xfId="1" applyFont="1" applyBorder="1" applyAlignment="1">
      <alignment horizontal="left" wrapText="1"/>
    </xf>
    <xf numFmtId="0" fontId="30" fillId="0" borderId="19" xfId="1" applyFont="1" applyBorder="1" applyAlignment="1">
      <alignment horizontal="left" wrapText="1"/>
    </xf>
    <xf numFmtId="1" fontId="31" fillId="0" borderId="0" xfId="1" applyNumberFormat="1" applyFo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83;&#1100;&#1079;&#1086;&#1074;&#1072;&#1090;&#1077;&#1083;&#1080;/&#1055;&#1086;&#1083;&#1100;&#1079;&#1086;&#1074;&#1072;&#1090;&#1077;&#1083;&#1100;/Documents/&#1056;&#1050;&#1062;%20&#1086;&#1090;&#1095;&#1077;&#1090;&#1099;/2021/&#1054;&#1054;&#1054;%20&#1059;&#1050;%20&#1069;&#1090;&#1072;&#1083;&#1086;&#1085;%202021%20(&#1075;&#1086;&#107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1"/>
      <sheetName val="Бон11"/>
      <sheetName val="Бон15"/>
      <sheetName val="Вяйн.8"/>
      <sheetName val="Гор.14"/>
      <sheetName val="Др.11"/>
      <sheetName val="Др.5"/>
      <sheetName val="Др.6"/>
      <sheetName val="Др.7"/>
      <sheetName val="Др.9"/>
      <sheetName val="Жел.10"/>
      <sheetName val="Жел.12"/>
      <sheetName val="Жел.14"/>
      <sheetName val="Жел.18"/>
      <sheetName val="Жел.20"/>
      <sheetName val="Жел.22"/>
      <sheetName val="Зел.15"/>
      <sheetName val="Зел.6"/>
      <sheetName val="Кар.75"/>
      <sheetName val="Кир10"/>
      <sheetName val="Кир.13"/>
      <sheetName val="Комс.5"/>
      <sheetName val="Лен22"/>
      <sheetName val="лен24"/>
      <sheetName val="маяк7"/>
      <sheetName val="Маяк8"/>
      <sheetName val="Маяк9"/>
      <sheetName val="Пер14а"/>
      <sheetName val="Поб.13"/>
      <sheetName val="Пуш2"/>
      <sheetName val="Сад28"/>
      <sheetName val="Сов.19"/>
      <sheetName val="Фан.т.7а"/>
      <sheetName val="Шв9"/>
      <sheetName val="Свод2"/>
      <sheetName val="Хш13"/>
      <sheetName val="Хш14"/>
      <sheetName val="Хш22"/>
      <sheetName val="Х.Лес 11"/>
      <sheetName val="Х.Лес 13"/>
      <sheetName val="свод3"/>
      <sheetName val="40лет4"/>
      <sheetName val="Гаг21"/>
      <sheetName val="Цен.1"/>
      <sheetName val="Цент2"/>
      <sheetName val="Цент.3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7">
          <cell r="C17">
            <v>336853.99</v>
          </cell>
          <cell r="F17">
            <v>181669.93999999997</v>
          </cell>
          <cell r="M17">
            <v>76479.360000000015</v>
          </cell>
          <cell r="R17">
            <v>19057.059999999998</v>
          </cell>
          <cell r="S17">
            <v>1222.5100000000002</v>
          </cell>
          <cell r="T17">
            <v>1410.4900000000002</v>
          </cell>
        </row>
        <row r="33">
          <cell r="C33">
            <v>328304.37</v>
          </cell>
          <cell r="F33">
            <v>164618.16</v>
          </cell>
          <cell r="M33">
            <v>75248.38</v>
          </cell>
          <cell r="R33">
            <v>19896.75</v>
          </cell>
          <cell r="S33">
            <v>1153.9799999999996</v>
          </cell>
          <cell r="T33">
            <v>1341.0800000000004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7"/>
  <sheetViews>
    <sheetView tabSelected="1" workbookViewId="0">
      <selection activeCell="F50" sqref="F50"/>
    </sheetView>
  </sheetViews>
  <sheetFormatPr defaultRowHeight="15"/>
  <cols>
    <col min="2" max="2" width="11.5703125" customWidth="1"/>
    <col min="3" max="3" width="15.140625" customWidth="1"/>
    <col min="4" max="4" width="13.42578125" customWidth="1"/>
    <col min="5" max="5" width="18.42578125" customWidth="1"/>
    <col min="6" max="6" width="18.5703125" customWidth="1"/>
    <col min="7" max="7" width="16.85546875" customWidth="1"/>
    <col min="8" max="8" width="13.85546875" customWidth="1"/>
    <col min="9" max="9" width="16.42578125" customWidth="1"/>
  </cols>
  <sheetData>
    <row r="1" spans="1:14">
      <c r="A1" s="1"/>
      <c r="B1" s="1"/>
      <c r="C1" s="1"/>
      <c r="D1" s="1"/>
      <c r="E1" s="1"/>
      <c r="F1" s="2"/>
      <c r="G1" s="2"/>
      <c r="H1" s="2"/>
      <c r="I1" s="3" t="s">
        <v>5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2"/>
      <c r="G2" s="2"/>
      <c r="H2" s="2"/>
      <c r="I2" s="3" t="s">
        <v>6</v>
      </c>
      <c r="J2" s="1"/>
      <c r="K2" s="1"/>
      <c r="L2" s="1"/>
      <c r="M2" s="1"/>
      <c r="N2" s="1"/>
    </row>
    <row r="3" spans="1:14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1"/>
      <c r="K3" s="1"/>
      <c r="L3" s="1"/>
      <c r="M3" s="1"/>
      <c r="N3" s="1"/>
    </row>
    <row r="4" spans="1:14">
      <c r="A4" s="45" t="s">
        <v>7</v>
      </c>
      <c r="B4" s="45"/>
      <c r="C4" s="45"/>
      <c r="D4" s="45"/>
      <c r="E4" s="45"/>
      <c r="F4" s="45"/>
      <c r="G4" s="45"/>
      <c r="H4" s="45"/>
      <c r="I4" s="45"/>
      <c r="J4" s="1"/>
      <c r="K4" s="1"/>
      <c r="L4" s="1"/>
      <c r="M4" s="1"/>
      <c r="N4" s="1"/>
    </row>
    <row r="5" spans="1:14" ht="15.75" thickBot="1">
      <c r="A5" s="45" t="s">
        <v>8</v>
      </c>
      <c r="B5" s="45"/>
      <c r="C5" s="45"/>
      <c r="D5" s="45"/>
      <c r="E5" s="45"/>
      <c r="F5" s="45"/>
      <c r="G5" s="45"/>
      <c r="H5" s="45"/>
      <c r="I5" s="45"/>
      <c r="J5" s="1"/>
      <c r="K5" s="1"/>
      <c r="L5" s="1"/>
      <c r="M5" s="1"/>
      <c r="N5" s="1"/>
    </row>
    <row r="6" spans="1:14" ht="54.75" thickBot="1">
      <c r="A6" s="48" t="s">
        <v>0</v>
      </c>
      <c r="B6" s="49"/>
      <c r="C6" s="4" t="s">
        <v>1</v>
      </c>
      <c r="D6" s="4" t="s">
        <v>9</v>
      </c>
      <c r="E6" s="4" t="s">
        <v>2</v>
      </c>
      <c r="F6" s="4" t="s">
        <v>3</v>
      </c>
      <c r="G6" s="4" t="s">
        <v>10</v>
      </c>
      <c r="H6" s="4" t="s">
        <v>11</v>
      </c>
      <c r="I6" s="5" t="s">
        <v>12</v>
      </c>
      <c r="J6" s="1"/>
      <c r="K6" s="37"/>
      <c r="L6" s="37"/>
      <c r="M6" s="1"/>
      <c r="N6" s="1"/>
    </row>
    <row r="7" spans="1:14">
      <c r="A7" s="38">
        <v>1</v>
      </c>
      <c r="B7" s="39"/>
      <c r="C7" s="6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8">
        <v>8</v>
      </c>
      <c r="J7" s="9"/>
      <c r="K7" s="10"/>
      <c r="L7" s="11"/>
      <c r="M7" s="1"/>
      <c r="N7" s="1"/>
    </row>
    <row r="8" spans="1:14">
      <c r="A8" s="40" t="s">
        <v>20</v>
      </c>
      <c r="B8" s="41"/>
      <c r="C8" s="41"/>
      <c r="D8" s="41"/>
      <c r="E8" s="41"/>
      <c r="F8" s="41"/>
      <c r="G8" s="41"/>
      <c r="H8" s="41"/>
      <c r="I8" s="42"/>
      <c r="J8" s="9"/>
      <c r="K8" s="10"/>
      <c r="L8" s="11"/>
      <c r="M8" s="1"/>
      <c r="N8" s="1"/>
    </row>
    <row r="9" spans="1:14">
      <c r="A9" s="60" t="s">
        <v>4</v>
      </c>
      <c r="B9" s="61"/>
      <c r="C9" s="62">
        <f>C10+C11+C12</f>
        <v>0</v>
      </c>
      <c r="D9" s="62">
        <f>D10+D11+D12</f>
        <v>32721.199999999961</v>
      </c>
      <c r="E9" s="62">
        <f>E10+E11+E12</f>
        <v>362039.70999999996</v>
      </c>
      <c r="F9" s="62">
        <v>360795.9</v>
      </c>
      <c r="G9" s="62">
        <f>G10+G11+G12</f>
        <v>348759.13999999996</v>
      </c>
      <c r="H9" s="62">
        <f>C9+E9-F9</f>
        <v>1243.8099999999395</v>
      </c>
      <c r="I9" s="62">
        <f>I10+I11+I12</f>
        <v>46001.76999999996</v>
      </c>
      <c r="J9" s="17"/>
      <c r="K9" s="18"/>
      <c r="L9" s="18"/>
      <c r="M9" s="18"/>
      <c r="N9" s="18"/>
    </row>
    <row r="10" spans="1:14">
      <c r="A10" s="63" t="s">
        <v>21</v>
      </c>
      <c r="B10" s="64"/>
      <c r="C10" s="12"/>
      <c r="D10" s="13">
        <v>30698.459999999963</v>
      </c>
      <c r="E10" s="14">
        <f>'[1]Х.Лес 13'!$C$17</f>
        <v>336853.99</v>
      </c>
      <c r="F10" s="15"/>
      <c r="G10" s="12">
        <f>'[1]Х.Лес 13'!$C$33</f>
        <v>328304.37</v>
      </c>
      <c r="H10" s="12"/>
      <c r="I10" s="13">
        <f>D10+E10-G10</f>
        <v>39248.079999999958</v>
      </c>
      <c r="J10" s="17"/>
      <c r="K10" s="18"/>
      <c r="L10" s="18"/>
      <c r="M10" s="18"/>
      <c r="N10" s="18"/>
    </row>
    <row r="11" spans="1:14">
      <c r="A11" s="63" t="s">
        <v>22</v>
      </c>
      <c r="B11" s="64"/>
      <c r="C11" s="12"/>
      <c r="D11" s="13">
        <v>1011.3699999999999</v>
      </c>
      <c r="E11" s="14">
        <v>12592.86</v>
      </c>
      <c r="F11" s="15"/>
      <c r="G11" s="12">
        <v>10341.67</v>
      </c>
      <c r="H11" s="12"/>
      <c r="I11" s="13">
        <f>D11+E11-G11</f>
        <v>3262.5599999999995</v>
      </c>
      <c r="J11" s="17"/>
      <c r="K11" s="18"/>
      <c r="L11" s="18"/>
      <c r="M11" s="18"/>
      <c r="N11" s="18"/>
    </row>
    <row r="12" spans="1:14">
      <c r="A12" s="63" t="s">
        <v>23</v>
      </c>
      <c r="B12" s="64"/>
      <c r="C12" s="12"/>
      <c r="D12" s="13">
        <v>1011.37</v>
      </c>
      <c r="E12" s="14">
        <v>12592.86</v>
      </c>
      <c r="F12" s="15"/>
      <c r="G12" s="12">
        <v>10113.1</v>
      </c>
      <c r="H12" s="12"/>
      <c r="I12" s="13">
        <f>D12+E12-G12</f>
        <v>3491.130000000001</v>
      </c>
      <c r="J12" s="17"/>
      <c r="K12" s="18"/>
      <c r="L12" s="18"/>
      <c r="M12" s="18"/>
      <c r="N12" s="18"/>
    </row>
    <row r="13" spans="1:14">
      <c r="A13" s="50"/>
      <c r="B13" s="51"/>
      <c r="C13" s="12"/>
      <c r="D13" s="19"/>
      <c r="E13" s="14"/>
      <c r="F13" s="14"/>
      <c r="G13" s="12"/>
      <c r="H13" s="12"/>
      <c r="I13" s="20"/>
      <c r="J13" s="17"/>
      <c r="K13" s="18"/>
      <c r="L13" s="18"/>
      <c r="M13" s="18"/>
      <c r="N13" s="18"/>
    </row>
    <row r="14" spans="1:14">
      <c r="A14" s="65" t="s">
        <v>13</v>
      </c>
      <c r="B14" s="66"/>
      <c r="C14" s="62">
        <f>C15+C16+C17</f>
        <v>0</v>
      </c>
      <c r="D14" s="62">
        <f>D15+D16+D17</f>
        <v>14466.589999999993</v>
      </c>
      <c r="E14" s="62">
        <f>E15+E16+E17</f>
        <v>194595.13999999998</v>
      </c>
      <c r="F14" s="62">
        <v>61296</v>
      </c>
      <c r="G14" s="62">
        <f>G15+G16+G17</f>
        <v>174109.14</v>
      </c>
      <c r="H14" s="62">
        <f>C14+E14-F14</f>
        <v>133299.13999999998</v>
      </c>
      <c r="I14" s="62">
        <f>I15+I16+I17</f>
        <v>34952.589999999982</v>
      </c>
      <c r="J14" s="17"/>
      <c r="K14" s="22"/>
      <c r="L14" s="22"/>
      <c r="M14" s="22"/>
      <c r="N14" s="22"/>
    </row>
    <row r="15" spans="1:14">
      <c r="A15" s="63" t="s">
        <v>21</v>
      </c>
      <c r="B15" s="64"/>
      <c r="C15" s="12"/>
      <c r="D15" s="13">
        <v>13572.349999999991</v>
      </c>
      <c r="E15" s="21">
        <f>'[1]Х.Лес 13'!$F$17</f>
        <v>181669.93999999997</v>
      </c>
      <c r="F15" s="21"/>
      <c r="G15" s="12">
        <f>'[1]Х.Лес 13'!$F$33</f>
        <v>164618.16</v>
      </c>
      <c r="H15" s="12"/>
      <c r="I15" s="13">
        <f t="shared" ref="I15:I17" si="0">D15+E15-G15</f>
        <v>30624.129999999976</v>
      </c>
      <c r="J15" s="17"/>
      <c r="K15" s="22"/>
      <c r="L15" s="22"/>
      <c r="M15" s="22"/>
      <c r="N15" s="22"/>
    </row>
    <row r="16" spans="1:14">
      <c r="A16" s="63" t="s">
        <v>22</v>
      </c>
      <c r="B16" s="64"/>
      <c r="C16" s="12"/>
      <c r="D16" s="13">
        <v>447.12000000000035</v>
      </c>
      <c r="E16" s="21">
        <v>6462.6</v>
      </c>
      <c r="F16" s="21"/>
      <c r="G16" s="12">
        <v>5019.78</v>
      </c>
      <c r="H16" s="12"/>
      <c r="I16" s="13">
        <f t="shared" si="0"/>
        <v>1889.9400000000014</v>
      </c>
      <c r="J16" s="17"/>
      <c r="K16" s="22"/>
      <c r="L16" s="22"/>
      <c r="M16" s="22"/>
      <c r="N16" s="22"/>
    </row>
    <row r="17" spans="1:14">
      <c r="A17" s="63" t="s">
        <v>23</v>
      </c>
      <c r="B17" s="64"/>
      <c r="C17" s="12"/>
      <c r="D17" s="13">
        <v>447.12</v>
      </c>
      <c r="E17" s="21">
        <v>6462.6</v>
      </c>
      <c r="F17" s="21"/>
      <c r="G17" s="12">
        <v>4471.2</v>
      </c>
      <c r="H17" s="12"/>
      <c r="I17" s="13">
        <f t="shared" si="0"/>
        <v>2438.5200000000004</v>
      </c>
      <c r="J17" s="17"/>
      <c r="K17" s="22"/>
      <c r="L17" s="22"/>
      <c r="M17" s="22"/>
      <c r="N17" s="22"/>
    </row>
    <row r="18" spans="1:14">
      <c r="A18" s="46"/>
      <c r="B18" s="47"/>
      <c r="C18" s="23"/>
      <c r="D18" s="24"/>
      <c r="E18" s="25"/>
      <c r="F18" s="25"/>
      <c r="G18" s="23"/>
      <c r="H18" s="23"/>
      <c r="I18" s="26"/>
      <c r="J18" s="1"/>
      <c r="K18" s="1"/>
      <c r="L18" s="1"/>
      <c r="M18" s="1"/>
      <c r="N18" s="1"/>
    </row>
    <row r="19" spans="1:14">
      <c r="A19" s="67" t="s">
        <v>14</v>
      </c>
      <c r="B19" s="68"/>
      <c r="C19" s="62">
        <f>C20+C21+C22</f>
        <v>0</v>
      </c>
      <c r="D19" s="62">
        <f>D20+D21+D22</f>
        <v>7215.330000000009</v>
      </c>
      <c r="E19" s="62">
        <f>E20+E21+E22</f>
        <v>81920.560000000027</v>
      </c>
      <c r="F19" s="62">
        <v>81920.56</v>
      </c>
      <c r="G19" s="62">
        <f>G20+G21+G22</f>
        <v>79730.680000000008</v>
      </c>
      <c r="H19" s="62">
        <f>C19+E19-F19</f>
        <v>0</v>
      </c>
      <c r="I19" s="62">
        <f>I20+I21+I22</f>
        <v>9405.2100000000264</v>
      </c>
      <c r="J19" s="1"/>
      <c r="K19" s="1"/>
      <c r="L19" s="1"/>
      <c r="M19" s="1"/>
      <c r="N19" s="1"/>
    </row>
    <row r="20" spans="1:14">
      <c r="A20" s="63" t="s">
        <v>21</v>
      </c>
      <c r="B20" s="64"/>
      <c r="C20" s="12"/>
      <c r="D20" s="13">
        <v>6769.330000000009</v>
      </c>
      <c r="E20" s="21">
        <f>'[1]Х.Лес 13'!$M$17</f>
        <v>76479.360000000015</v>
      </c>
      <c r="F20" s="21"/>
      <c r="G20" s="12">
        <f>'[1]Х.Лес 13'!$M$33</f>
        <v>75248.38</v>
      </c>
      <c r="H20" s="12"/>
      <c r="I20" s="13">
        <f t="shared" ref="I20:I22" si="1">D20+E20-G20</f>
        <v>8000.3100000000268</v>
      </c>
      <c r="J20" s="1"/>
      <c r="K20" s="1"/>
      <c r="L20" s="1"/>
      <c r="M20" s="1"/>
      <c r="N20" s="1"/>
    </row>
    <row r="21" spans="1:14">
      <c r="A21" s="63" t="s">
        <v>22</v>
      </c>
      <c r="B21" s="64"/>
      <c r="C21" s="12"/>
      <c r="D21" s="13">
        <v>223</v>
      </c>
      <c r="E21" s="21">
        <v>2720.6</v>
      </c>
      <c r="F21" s="21"/>
      <c r="G21" s="12">
        <v>2252.3000000000002</v>
      </c>
      <c r="H21" s="12"/>
      <c r="I21" s="13">
        <f t="shared" si="1"/>
        <v>691.29999999999973</v>
      </c>
      <c r="J21" s="1"/>
      <c r="K21" s="1"/>
      <c r="L21" s="1"/>
      <c r="M21" s="1"/>
      <c r="N21" s="1"/>
    </row>
    <row r="22" spans="1:14">
      <c r="A22" s="63" t="s">
        <v>23</v>
      </c>
      <c r="B22" s="64"/>
      <c r="C22" s="12"/>
      <c r="D22" s="13">
        <v>223</v>
      </c>
      <c r="E22" s="21">
        <v>2720.6</v>
      </c>
      <c r="F22" s="21"/>
      <c r="G22" s="12">
        <v>2230</v>
      </c>
      <c r="H22" s="12"/>
      <c r="I22" s="13">
        <f t="shared" si="1"/>
        <v>713.59999999999991</v>
      </c>
      <c r="J22" s="1"/>
      <c r="K22" s="1"/>
      <c r="L22" s="1"/>
      <c r="M22" s="1"/>
      <c r="N22" s="1"/>
    </row>
    <row r="23" spans="1:14">
      <c r="A23" s="46"/>
      <c r="B23" s="47"/>
      <c r="C23" s="23"/>
      <c r="D23" s="27"/>
      <c r="E23" s="25"/>
      <c r="F23" s="25"/>
      <c r="G23" s="23"/>
      <c r="H23" s="12"/>
      <c r="I23" s="28"/>
      <c r="J23" s="1"/>
      <c r="K23" s="1"/>
      <c r="L23" s="1"/>
      <c r="M23" s="1"/>
      <c r="N23" s="1"/>
    </row>
    <row r="24" spans="1:14">
      <c r="A24" s="67" t="s">
        <v>15</v>
      </c>
      <c r="B24" s="68"/>
      <c r="C24" s="69">
        <f>C25+C26</f>
        <v>0</v>
      </c>
      <c r="D24" s="69">
        <f t="shared" ref="D24:G24" si="2">D25+D26</f>
        <v>0</v>
      </c>
      <c r="E24" s="69">
        <f t="shared" si="2"/>
        <v>1286.0800000000002</v>
      </c>
      <c r="F24" s="69">
        <f>E24</f>
        <v>1286.0800000000002</v>
      </c>
      <c r="G24" s="69">
        <f t="shared" si="2"/>
        <v>1193.0199999999995</v>
      </c>
      <c r="H24" s="62">
        <f>C24+E24-F24</f>
        <v>0</v>
      </c>
      <c r="I24" s="69">
        <f>I25+I26+I27</f>
        <v>117.59000000000066</v>
      </c>
    </row>
    <row r="25" spans="1:14">
      <c r="A25" s="63" t="s">
        <v>21</v>
      </c>
      <c r="B25" s="64"/>
      <c r="C25" s="29"/>
      <c r="D25" s="16"/>
      <c r="E25" s="21">
        <f>'[1]Х.Лес 13'!$S$17</f>
        <v>1222.5100000000002</v>
      </c>
      <c r="F25" s="21"/>
      <c r="G25" s="12">
        <f>'[1]Х.Лес 13'!$S$33</f>
        <v>1153.9799999999996</v>
      </c>
      <c r="H25" s="12"/>
      <c r="I25" s="13">
        <f t="shared" ref="I25:I27" si="3">D25+E25-G25</f>
        <v>68.530000000000655</v>
      </c>
    </row>
    <row r="26" spans="1:14">
      <c r="A26" s="63" t="s">
        <v>22</v>
      </c>
      <c r="B26" s="64"/>
      <c r="C26" s="29"/>
      <c r="D26" s="16"/>
      <c r="E26" s="21">
        <v>63.57</v>
      </c>
      <c r="F26" s="21"/>
      <c r="G26" s="12">
        <v>39.04</v>
      </c>
      <c r="H26" s="12"/>
      <c r="I26" s="13">
        <f t="shared" si="3"/>
        <v>24.53</v>
      </c>
    </row>
    <row r="27" spans="1:14">
      <c r="A27" s="63" t="s">
        <v>23</v>
      </c>
      <c r="B27" s="64"/>
      <c r="C27" s="29"/>
      <c r="D27" s="16"/>
      <c r="E27" s="21">
        <v>63.57</v>
      </c>
      <c r="F27" s="21"/>
      <c r="G27" s="12">
        <v>39.04</v>
      </c>
      <c r="H27" s="12"/>
      <c r="I27" s="13">
        <f t="shared" si="3"/>
        <v>24.53</v>
      </c>
    </row>
    <row r="28" spans="1:14">
      <c r="A28" s="43"/>
      <c r="B28" s="44"/>
      <c r="C28" s="29"/>
      <c r="D28" s="16"/>
      <c r="E28" s="21"/>
      <c r="F28" s="21"/>
      <c r="G28" s="12"/>
      <c r="H28" s="12"/>
      <c r="I28" s="16"/>
    </row>
    <row r="29" spans="1:14">
      <c r="A29" s="67" t="s">
        <v>16</v>
      </c>
      <c r="B29" s="68"/>
      <c r="C29" s="69">
        <f>C30+C31</f>
        <v>0</v>
      </c>
      <c r="D29" s="69">
        <f t="shared" ref="D29:G29" si="4">D30+D31</f>
        <v>0</v>
      </c>
      <c r="E29" s="69">
        <f t="shared" si="4"/>
        <v>1480.7400000000002</v>
      </c>
      <c r="F29" s="69">
        <f>E29</f>
        <v>1480.7400000000002</v>
      </c>
      <c r="G29" s="69">
        <f t="shared" si="4"/>
        <v>1386.8000000000004</v>
      </c>
      <c r="H29" s="62">
        <f>C29+E29-F29</f>
        <v>0</v>
      </c>
      <c r="I29" s="69">
        <f>I30+I31+I32</f>
        <v>118.46999999999986</v>
      </c>
    </row>
    <row r="30" spans="1:14">
      <c r="A30" s="63" t="s">
        <v>21</v>
      </c>
      <c r="B30" s="64"/>
      <c r="C30" s="29"/>
      <c r="D30" s="16"/>
      <c r="E30" s="21">
        <f>'[1]Х.Лес 13'!$T$17</f>
        <v>1410.4900000000002</v>
      </c>
      <c r="F30" s="21"/>
      <c r="G30" s="12">
        <f>'[1]Х.Лес 13'!$T$33</f>
        <v>1341.0800000000004</v>
      </c>
      <c r="H30" s="12"/>
      <c r="I30" s="13">
        <f t="shared" ref="I30:I32" si="5">D30+E30-G30</f>
        <v>69.409999999999854</v>
      </c>
    </row>
    <row r="31" spans="1:14">
      <c r="A31" s="63" t="s">
        <v>22</v>
      </c>
      <c r="B31" s="64"/>
      <c r="C31" s="29"/>
      <c r="D31" s="16"/>
      <c r="E31" s="21">
        <v>70.25</v>
      </c>
      <c r="F31" s="21"/>
      <c r="G31" s="12">
        <v>45.72</v>
      </c>
      <c r="H31" s="12"/>
      <c r="I31" s="13">
        <f t="shared" si="5"/>
        <v>24.53</v>
      </c>
    </row>
    <row r="32" spans="1:14">
      <c r="A32" s="63" t="s">
        <v>23</v>
      </c>
      <c r="B32" s="64"/>
      <c r="C32" s="29"/>
      <c r="D32" s="16"/>
      <c r="E32" s="21">
        <v>70.25</v>
      </c>
      <c r="F32" s="21"/>
      <c r="G32" s="12">
        <v>45.72</v>
      </c>
      <c r="H32" s="12"/>
      <c r="I32" s="13">
        <f t="shared" si="5"/>
        <v>24.53</v>
      </c>
    </row>
    <row r="33" spans="1:14">
      <c r="A33" s="43"/>
      <c r="B33" s="44"/>
      <c r="C33" s="29"/>
      <c r="D33" s="16"/>
      <c r="E33" s="21"/>
      <c r="F33" s="21"/>
      <c r="G33" s="12"/>
      <c r="H33" s="12"/>
      <c r="I33" s="16"/>
    </row>
    <row r="34" spans="1:14">
      <c r="A34" s="67" t="s">
        <v>17</v>
      </c>
      <c r="B34" s="68"/>
      <c r="C34" s="69">
        <f>C35+C36+C37</f>
        <v>0</v>
      </c>
      <c r="D34" s="69">
        <f>D35+D36+D37</f>
        <v>1695.59</v>
      </c>
      <c r="E34" s="69">
        <f>E35+E36+E37</f>
        <v>20412.899999999994</v>
      </c>
      <c r="F34" s="69">
        <f>E34</f>
        <v>20412.899999999994</v>
      </c>
      <c r="G34" s="69">
        <f>G35+G36+G37</f>
        <v>21587.09</v>
      </c>
      <c r="H34" s="62">
        <f>C34+E34-F34</f>
        <v>0</v>
      </c>
      <c r="I34" s="69">
        <f>I35+I36+I37</f>
        <v>521.39999999999907</v>
      </c>
    </row>
    <row r="35" spans="1:14">
      <c r="A35" s="63" t="s">
        <v>21</v>
      </c>
      <c r="B35" s="64"/>
      <c r="C35" s="29"/>
      <c r="D35" s="16">
        <v>1298.6499999999999</v>
      </c>
      <c r="E35" s="21">
        <f>'[1]Х.Лес 13'!$R$17</f>
        <v>19057.059999999998</v>
      </c>
      <c r="F35" s="21"/>
      <c r="G35" s="12">
        <f>'[1]Х.Лес 13'!$R$33</f>
        <v>19896.75</v>
      </c>
      <c r="H35" s="12"/>
      <c r="I35" s="13">
        <f t="shared" ref="I35:I37" si="6">D35+E35-G35</f>
        <v>458.95999999999913</v>
      </c>
    </row>
    <row r="36" spans="1:14">
      <c r="A36" s="63" t="s">
        <v>22</v>
      </c>
      <c r="B36" s="64"/>
      <c r="C36" s="29"/>
      <c r="D36" s="16">
        <v>198.47000000000003</v>
      </c>
      <c r="E36" s="21">
        <v>677.92</v>
      </c>
      <c r="F36" s="21"/>
      <c r="G36" s="12">
        <v>820.64</v>
      </c>
      <c r="H36" s="12"/>
      <c r="I36" s="13">
        <f t="shared" si="6"/>
        <v>55.75</v>
      </c>
    </row>
    <row r="37" spans="1:14">
      <c r="A37" s="63" t="s">
        <v>23</v>
      </c>
      <c r="B37" s="64"/>
      <c r="C37" s="29"/>
      <c r="D37" s="16">
        <v>198.47</v>
      </c>
      <c r="E37" s="21">
        <v>677.92</v>
      </c>
      <c r="F37" s="21"/>
      <c r="G37" s="12">
        <v>869.7</v>
      </c>
      <c r="H37" s="12"/>
      <c r="I37" s="13">
        <f t="shared" si="6"/>
        <v>6.6899999999999409</v>
      </c>
    </row>
    <row r="38" spans="1:14">
      <c r="A38" s="43"/>
      <c r="B38" s="44"/>
      <c r="C38" s="29"/>
      <c r="D38" s="16"/>
      <c r="E38" s="21"/>
      <c r="F38" s="21"/>
      <c r="G38" s="12"/>
      <c r="H38" s="12"/>
      <c r="I38" s="16"/>
    </row>
    <row r="39" spans="1:14" ht="15.75" thickBot="1">
      <c r="A39" s="70"/>
      <c r="B39" s="71"/>
      <c r="C39" s="30"/>
      <c r="D39" s="31"/>
      <c r="E39" s="72"/>
      <c r="F39" s="72"/>
      <c r="G39" s="30"/>
      <c r="H39" s="30"/>
      <c r="I39" s="31"/>
      <c r="J39" s="1"/>
      <c r="K39" s="1"/>
      <c r="L39" s="1"/>
      <c r="M39" s="1"/>
      <c r="N39" s="1"/>
    </row>
    <row r="40" spans="1:14" ht="15.75" thickBot="1">
      <c r="A40" s="54" t="s">
        <v>18</v>
      </c>
      <c r="B40" s="55"/>
      <c r="C40" s="32">
        <f>C34+C29+C24+C19+C14+C9</f>
        <v>0</v>
      </c>
      <c r="D40" s="32">
        <f>D34+D29+D24+D19+D14+D9</f>
        <v>56098.709999999963</v>
      </c>
      <c r="E40" s="32">
        <f>E34+E29+E24+E19+E14+E9</f>
        <v>661735.13</v>
      </c>
      <c r="F40" s="32">
        <f>F34+F29+F24+F19+F14+F9</f>
        <v>527192.18000000005</v>
      </c>
      <c r="G40" s="32">
        <f>G34+G29+G24+G19+G14+G9</f>
        <v>626765.87</v>
      </c>
      <c r="H40" s="32">
        <f>H9+H14+H19+H24+H29+H34</f>
        <v>134542.94999999992</v>
      </c>
      <c r="I40" s="32">
        <f>I34+I29+I24+I19+I14+I9</f>
        <v>91117.02999999997</v>
      </c>
      <c r="J40" s="1"/>
      <c r="M40" s="34"/>
    </row>
    <row r="41" spans="1:14">
      <c r="A41" s="63" t="s">
        <v>21</v>
      </c>
      <c r="B41" s="64"/>
      <c r="C41" s="33"/>
      <c r="D41" s="33">
        <v>104677.57999999993</v>
      </c>
      <c r="E41" s="33">
        <f t="shared" ref="D41:F43" si="7">E10+E15+E20+E25+E30+E35</f>
        <v>616693.34999999986</v>
      </c>
      <c r="F41" s="33"/>
      <c r="G41" s="33">
        <f>G10+G15+G20+G25+G30+G35</f>
        <v>590562.72</v>
      </c>
      <c r="H41" s="12"/>
      <c r="I41" s="33">
        <f>I10+I15+I20+I25+I30+I35</f>
        <v>78469.419999999955</v>
      </c>
      <c r="J41" s="35"/>
      <c r="K41" s="36"/>
      <c r="L41" s="36"/>
      <c r="M41" s="36"/>
      <c r="N41" s="36"/>
    </row>
    <row r="42" spans="1:14">
      <c r="A42" s="63" t="s">
        <v>22</v>
      </c>
      <c r="B42" s="64"/>
      <c r="C42" s="33"/>
      <c r="D42" s="33">
        <f t="shared" si="7"/>
        <v>1879.9600000000003</v>
      </c>
      <c r="E42" s="33">
        <f t="shared" si="7"/>
        <v>22587.799999999996</v>
      </c>
      <c r="F42" s="33"/>
      <c r="G42" s="33">
        <f>G11+G16+G21+G26+G31+G36</f>
        <v>18519.150000000001</v>
      </c>
      <c r="H42" s="29"/>
      <c r="I42" s="33">
        <f>I11+I16+I21+I26+I31+I36</f>
        <v>5948.6100000000006</v>
      </c>
      <c r="J42" s="35"/>
      <c r="K42" s="36"/>
      <c r="L42" s="36"/>
      <c r="M42" s="36"/>
      <c r="N42" s="36"/>
    </row>
    <row r="43" spans="1:14">
      <c r="A43" s="63" t="s">
        <v>23</v>
      </c>
      <c r="B43" s="64"/>
      <c r="C43" s="33"/>
      <c r="D43" s="33">
        <f t="shared" si="7"/>
        <v>1879.96</v>
      </c>
      <c r="E43" s="33">
        <f t="shared" si="7"/>
        <v>22587.799999999996</v>
      </c>
      <c r="F43" s="33"/>
      <c r="G43" s="33">
        <f>G12+G17+G22+G27+G32+G37</f>
        <v>17768.760000000002</v>
      </c>
      <c r="H43" s="29"/>
      <c r="I43" s="33">
        <f>I12+I17+I22+I27+I32+I37</f>
        <v>6699.0000000000009</v>
      </c>
      <c r="J43" s="35"/>
      <c r="K43" s="36"/>
      <c r="L43" s="36"/>
      <c r="M43" s="36"/>
      <c r="N43" s="36"/>
    </row>
    <row r="44" spans="1:14" ht="15.75" thickBot="1">
      <c r="A44" s="52"/>
      <c r="B44" s="53"/>
      <c r="C44" s="33"/>
      <c r="D44" s="33"/>
      <c r="E44" s="33"/>
      <c r="F44" s="33"/>
      <c r="G44" s="33"/>
      <c r="H44" s="29"/>
      <c r="I44" s="33"/>
      <c r="J44" s="1"/>
    </row>
    <row r="45" spans="1:14" ht="15.75" thickBot="1">
      <c r="A45" s="54"/>
      <c r="B45" s="55"/>
      <c r="C45" s="32"/>
      <c r="D45" s="32"/>
      <c r="E45" s="32"/>
      <c r="F45" s="32"/>
      <c r="G45" s="32"/>
      <c r="H45" s="32"/>
      <c r="I45" s="32"/>
      <c r="J45" s="1"/>
    </row>
    <row r="46" spans="1:14">
      <c r="A46" s="56"/>
      <c r="B46" s="57"/>
      <c r="C46" s="58"/>
      <c r="D46" s="58"/>
      <c r="E46" s="58"/>
      <c r="F46" s="58"/>
      <c r="G46" s="58"/>
      <c r="H46" s="58"/>
      <c r="I46" s="59"/>
      <c r="J46" s="1"/>
    </row>
    <row r="47" spans="1:14">
      <c r="A47" s="73"/>
      <c r="B47" s="74"/>
      <c r="C47" s="74"/>
      <c r="D47" s="74"/>
      <c r="E47" s="74"/>
      <c r="F47" s="74"/>
      <c r="G47" s="74"/>
      <c r="H47" s="74"/>
      <c r="I47" s="75"/>
      <c r="J47" s="76"/>
    </row>
  </sheetData>
  <mergeCells count="46">
    <mergeCell ref="A47:I47"/>
    <mergeCell ref="A45:B45"/>
    <mergeCell ref="A46:I46"/>
    <mergeCell ref="A40:B40"/>
    <mergeCell ref="A41:B41"/>
    <mergeCell ref="A13:B13"/>
    <mergeCell ref="A23:B23"/>
    <mergeCell ref="A28:B28"/>
    <mergeCell ref="A25:B25"/>
    <mergeCell ref="A29:B29"/>
    <mergeCell ref="A42:B42"/>
    <mergeCell ref="A43:B43"/>
    <mergeCell ref="A44:B44"/>
    <mergeCell ref="A39:B39"/>
    <mergeCell ref="A27:B27"/>
    <mergeCell ref="A30:B30"/>
    <mergeCell ref="A32:B32"/>
    <mergeCell ref="A33:B33"/>
    <mergeCell ref="A34:B34"/>
    <mergeCell ref="A35:B35"/>
    <mergeCell ref="A36:B36"/>
    <mergeCell ref="A37:B37"/>
    <mergeCell ref="A38:B38"/>
    <mergeCell ref="A31:B31"/>
    <mergeCell ref="A3:I3"/>
    <mergeCell ref="A4:I4"/>
    <mergeCell ref="A5:I5"/>
    <mergeCell ref="A12:B12"/>
    <mergeCell ref="A6:B6"/>
    <mergeCell ref="A9:B9"/>
    <mergeCell ref="A10:B10"/>
    <mergeCell ref="A11:B11"/>
    <mergeCell ref="K6:L6"/>
    <mergeCell ref="A7:B7"/>
    <mergeCell ref="A8:I8"/>
    <mergeCell ref="A15:B15"/>
    <mergeCell ref="A26:B26"/>
    <mergeCell ref="A14:B14"/>
    <mergeCell ref="A16:B16"/>
    <mergeCell ref="A17:B17"/>
    <mergeCell ref="A18:B18"/>
    <mergeCell ref="A19:B19"/>
    <mergeCell ref="A20:B20"/>
    <mergeCell ref="A21:B21"/>
    <mergeCell ref="A22:B22"/>
    <mergeCell ref="A24:B2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2020-05-13T11:35:05Z</dcterms:created>
  <dcterms:modified xsi:type="dcterms:W3CDTF">2022-06-27T07:04:40Z</dcterms:modified>
</cp:coreProperties>
</file>