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120" windowWidth="22308" windowHeight="9264"/>
  </bookViews>
  <sheets>
    <sheet name="40 лет Победы 2022" sheetId="1" r:id="rId1"/>
  </sheets>
  <calcPr calcId="144525" refMode="R1C1"/>
</workbook>
</file>

<file path=xl/calcChain.xml><?xml version="1.0" encoding="utf-8"?>
<calcChain xmlns="http://schemas.openxmlformats.org/spreadsheetml/2006/main">
  <c r="I117" i="1" l="1"/>
  <c r="I115" i="1"/>
  <c r="I48" i="1"/>
  <c r="H38" i="1"/>
  <c r="G38" i="1"/>
  <c r="F38" i="1"/>
  <c r="E38" i="1"/>
  <c r="D38" i="1"/>
  <c r="C38" i="1"/>
  <c r="I36" i="1"/>
  <c r="I35" i="1"/>
  <c r="I34" i="1"/>
  <c r="I33" i="1"/>
  <c r="I38" i="1" s="1"/>
  <c r="F31" i="1"/>
  <c r="D31" i="1"/>
  <c r="C31" i="1"/>
  <c r="H30" i="1"/>
  <c r="I29" i="1"/>
  <c r="H29" i="1"/>
  <c r="I28" i="1"/>
  <c r="H28" i="1"/>
  <c r="H27" i="1"/>
  <c r="G27" i="1"/>
  <c r="I27" i="1" s="1"/>
  <c r="E26" i="1"/>
  <c r="F24" i="1"/>
  <c r="E24" i="1"/>
  <c r="D24" i="1"/>
  <c r="C24" i="1"/>
  <c r="H21" i="1"/>
  <c r="G21" i="1"/>
  <c r="I21" i="1" s="1"/>
  <c r="I19" i="1"/>
  <c r="H19" i="1"/>
  <c r="H17" i="1"/>
  <c r="G17" i="1"/>
  <c r="I17" i="1" s="1"/>
  <c r="H15" i="1"/>
  <c r="G15" i="1"/>
  <c r="G24" i="1" s="1"/>
  <c r="I13" i="1"/>
  <c r="H13" i="1"/>
  <c r="I11" i="1"/>
  <c r="H11" i="1"/>
  <c r="H24" i="1" s="1"/>
  <c r="I9" i="1"/>
  <c r="G26" i="1" l="1"/>
  <c r="G31" i="1" s="1"/>
  <c r="D39" i="1"/>
  <c r="F39" i="1"/>
  <c r="I26" i="1"/>
  <c r="I31" i="1" s="1"/>
  <c r="C39" i="1"/>
  <c r="G39" i="1"/>
  <c r="I15" i="1"/>
  <c r="I24" i="1" s="1"/>
  <c r="I39" i="1" s="1"/>
  <c r="H26" i="1"/>
  <c r="H31" i="1" s="1"/>
  <c r="E31" i="1"/>
  <c r="E39" i="1" s="1"/>
  <c r="H39" i="1" l="1"/>
</calcChain>
</file>

<file path=xl/comments1.xml><?xml version="1.0" encoding="utf-8"?>
<comments xmlns="http://schemas.openxmlformats.org/spreadsheetml/2006/main">
  <authors>
    <author>Первый</author>
  </authors>
  <commentList>
    <comment ref="I70" authorId="0">
      <text>
        <r>
          <rPr>
            <b/>
            <sz val="8"/>
            <color indexed="81"/>
            <rFont val="Tahoma"/>
            <family val="2"/>
            <charset val="204"/>
          </rPr>
          <t>Первый:</t>
        </r>
        <r>
          <rPr>
            <sz val="8"/>
            <color indexed="81"/>
            <rFont val="Tahoma"/>
            <family val="2"/>
            <charset val="204"/>
          </rPr>
          <t xml:space="preserve">
в т.ч. Декабрь п.1 2833
</t>
        </r>
      </text>
    </comment>
  </commentList>
</comments>
</file>

<file path=xl/sharedStrings.xml><?xml version="1.0" encoding="utf-8"?>
<sst xmlns="http://schemas.openxmlformats.org/spreadsheetml/2006/main" count="101" uniqueCount="77">
  <si>
    <t>УТВЕРЖДАЮ</t>
  </si>
  <si>
    <t>Директор ООО УК "Эталон" _____________________Э.В. Цыганова</t>
  </si>
  <si>
    <t>Информация о состоянии лицевого счета  д.№ 4 по ул. 40 лет Победы п.Кааламо</t>
  </si>
  <si>
    <t>за период 01.01.2022-31.12.2022</t>
  </si>
  <si>
    <t xml:space="preserve">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</si>
  <si>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</si>
  <si>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</si>
  <si>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</si>
  <si>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</si>
  <si>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</si>
  <si>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</si>
  <si>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</si>
  <si>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</si>
  <si>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- 3456,2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</si>
  <si>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</si>
  <si>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</si>
  <si>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</si>
  <si>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</si>
  <si>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</si>
  <si>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</si>
  <si>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</si>
  <si>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</si>
  <si>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</si>
  <si>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в т.ч. Население</t>
  </si>
  <si>
    <t>МКУ Н-ИНВЕСТ</t>
  </si>
  <si>
    <t>пени</t>
  </si>
  <si>
    <t>Банковские услуги (%% и расходы)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</si>
  <si>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</si>
  <si>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</si>
  <si>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</si>
  <si>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</si>
  <si>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</si>
  <si>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ТЕКУЩИЙ РЕМОНТ</t>
  </si>
  <si>
    <t>Очистка подъездных козырьков над подъездами №№ 1,2,3,4,5</t>
  </si>
  <si>
    <t>январь</t>
  </si>
  <si>
    <t xml:space="preserve"> шт.</t>
  </si>
  <si>
    <t xml:space="preserve">Очистка придомовой территории от снега и наледи с применением спецтехники </t>
  </si>
  <si>
    <t>час.</t>
  </si>
  <si>
    <t>февраль</t>
  </si>
  <si>
    <t>шт.</t>
  </si>
  <si>
    <t>Утепление стояков системы отопления в подъезде № 3,4,5</t>
  </si>
  <si>
    <t>м.п.</t>
  </si>
  <si>
    <t>Восстановление освещения в подвальном помещении (подъезд № 3)</t>
  </si>
  <si>
    <t>Выезд специалиста для заключения строительно-технического обследования (кв. 49)</t>
  </si>
  <si>
    <t>март</t>
  </si>
  <si>
    <t>Очистка придомовой территории от снега спецтехникой</t>
  </si>
  <si>
    <t>апрель</t>
  </si>
  <si>
    <t>Поверка прибора учета тепловой энергии (снятие прибора учета, сдача их на поверку в специализированную организацию на поверку, монтаж прибора учета тепловой энергии, сдача прибора учета тепловой энергии ООО "Карелкоммунэнерго"</t>
  </si>
  <si>
    <t>май</t>
  </si>
  <si>
    <t>т.у.</t>
  </si>
  <si>
    <t>Косметический ремонт подъезда № 4</t>
  </si>
  <si>
    <t>июль</t>
  </si>
  <si>
    <t>кв.м.</t>
  </si>
  <si>
    <t>Заполнение пустот кирпичных наружных стен фасада монтажной пеной в кв. № 3</t>
  </si>
  <si>
    <t>сентябрь</t>
  </si>
  <si>
    <t>Заполнение пустот кирпичных наружных стен фасада монтажной пеной пеной в квартире № 5</t>
  </si>
  <si>
    <t>октябрь</t>
  </si>
  <si>
    <t>Замена аварийного участка системы канализации диам. 100 мм (лежневки по подвальному помещению подъезды № 1,2,3)</t>
  </si>
  <si>
    <t>Замена неиправного доводчика на входных металлических дверях в подъезде № 4</t>
  </si>
  <si>
    <t>декабрь</t>
  </si>
  <si>
    <t>Очистка подвального помещения от канализационных стоков, подъезд №№ 2,3,4</t>
  </si>
  <si>
    <t>т.</t>
  </si>
  <si>
    <t>Очистка придомовой территории от снега и наледи с применением спецтехники</t>
  </si>
  <si>
    <t>КАПИТАЛЬНЫЙ  РЕМОНТ</t>
  </si>
  <si>
    <t>СОДЕРЖАНИЕ ОБЩЕГО ИМУЩЕСТВА</t>
  </si>
  <si>
    <t>Уборка лестничных клеток (периодичность: подметание 3 раза в неделю, мытье 1 раз в неделю )</t>
  </si>
  <si>
    <t>ежемесячно</t>
  </si>
  <si>
    <t xml:space="preserve">Содержание придомовой территории 1 класса 1026 кв.м, в т.ч. Косьба газонов </t>
  </si>
  <si>
    <t>опрессовка системы отопления</t>
  </si>
  <si>
    <t xml:space="preserve">перед отоп.периодом </t>
  </si>
  <si>
    <t>Дератизация</t>
  </si>
  <si>
    <t>Замена электролампочек , предохранителей, вставок</t>
  </si>
  <si>
    <t>по заявке</t>
  </si>
  <si>
    <t>Работа автотранспорта в дни значительных снегопадов</t>
  </si>
  <si>
    <t>Вывоз крупногабаритного мусора</t>
  </si>
  <si>
    <t>по необходимости</t>
  </si>
  <si>
    <t>Содержание внутридомовых инженерных сетей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</si>
</sst>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u/>
      <sz val="10"/>
      <color rgb="FF0000FF"/>
      <name val="Arial"/>
      <family val="2"/>
      <charset val="204"/>
    </font>
    <font>
      <i/>
      <sz val="10"/>
      <color indexed="12"/>
      <name val="Arial Cyr"/>
      <charset val="204"/>
    </font>
    <font>
      <i/>
      <sz val="10"/>
      <color indexed="12"/>
      <name val="Arial"/>
      <family val="2"/>
      <charset val="204"/>
    </font>
    <font>
      <i/>
      <sz val="10"/>
      <color rgb="FF0000FF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4" borderId="0" applyNumberFormat="0" applyBorder="0" applyAlignment="0" applyProtection="0"/>
    <xf numFmtId="0" fontId="20" fillId="12" borderId="54" applyNumberFormat="0" applyAlignment="0" applyProtection="0"/>
    <xf numFmtId="0" fontId="21" fillId="25" borderId="55" applyNumberFormat="0" applyAlignment="0" applyProtection="0"/>
    <xf numFmtId="0" fontId="22" fillId="25" borderId="54" applyNumberFormat="0" applyAlignment="0" applyProtection="0"/>
    <xf numFmtId="44" fontId="1" fillId="0" borderId="0" applyFont="0" applyFill="0" applyBorder="0" applyAlignment="0" applyProtection="0"/>
    <xf numFmtId="0" fontId="23" fillId="0" borderId="56" applyNumberFormat="0" applyFill="0" applyAlignment="0" applyProtection="0"/>
    <xf numFmtId="0" fontId="24" fillId="0" borderId="57" applyNumberFormat="0" applyFill="0" applyAlignment="0" applyProtection="0"/>
    <xf numFmtId="0" fontId="25" fillId="0" borderId="5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59" applyNumberFormat="0" applyFill="0" applyAlignment="0" applyProtection="0"/>
    <xf numFmtId="0" fontId="27" fillId="26" borderId="60" applyNumberFormat="0" applyAlignment="0" applyProtection="0"/>
    <xf numFmtId="0" fontId="28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30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1" fillId="28" borderId="61" applyNumberFormat="0" applyFont="0" applyAlignment="0" applyProtection="0"/>
    <xf numFmtId="0" fontId="1" fillId="28" borderId="61" applyNumberFormat="0" applyFont="0" applyAlignment="0" applyProtection="0"/>
    <xf numFmtId="0" fontId="32" fillId="0" borderId="62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0" applyNumberFormat="0" applyBorder="0" applyAlignment="0" applyProtection="0"/>
  </cellStyleXfs>
  <cellXfs count="19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left"/>
    </xf>
    <xf numFmtId="0" fontId="10" fillId="0" borderId="10" xfId="1" applyFont="1" applyBorder="1" applyAlignment="1">
      <alignment horizontal="left"/>
    </xf>
    <xf numFmtId="3" fontId="10" fillId="0" borderId="11" xfId="1" applyNumberFormat="1" applyFont="1" applyBorder="1" applyAlignment="1">
      <alignment horizontal="center"/>
    </xf>
    <xf numFmtId="3" fontId="10" fillId="2" borderId="10" xfId="1" applyNumberFormat="1" applyFont="1" applyFill="1" applyBorder="1" applyAlignment="1">
      <alignment horizontal="center"/>
    </xf>
    <xf numFmtId="1" fontId="10" fillId="0" borderId="11" xfId="1" applyNumberFormat="1" applyFont="1" applyBorder="1" applyAlignment="1">
      <alignment horizontal="center"/>
    </xf>
    <xf numFmtId="1" fontId="10" fillId="2" borderId="11" xfId="1" applyNumberFormat="1" applyFont="1" applyFill="1" applyBorder="1" applyAlignment="1">
      <alignment horizontal="center"/>
    </xf>
    <xf numFmtId="3" fontId="10" fillId="0" borderId="10" xfId="1" applyNumberFormat="1" applyFont="1" applyBorder="1" applyAlignment="1">
      <alignment horizontal="center"/>
    </xf>
    <xf numFmtId="0" fontId="10" fillId="0" borderId="6" xfId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3" fontId="10" fillId="2" borderId="12" xfId="1" applyNumberFormat="1" applyFont="1" applyFill="1" applyBorder="1" applyAlignment="1">
      <alignment horizontal="center"/>
    </xf>
    <xf numFmtId="3" fontId="10" fillId="0" borderId="12" xfId="1" applyNumberFormat="1" applyFont="1" applyBorder="1" applyAlignment="1">
      <alignment horizontal="center"/>
    </xf>
    <xf numFmtId="1" fontId="10" fillId="0" borderId="13" xfId="1" applyNumberFormat="1" applyFont="1" applyBorder="1" applyAlignment="1">
      <alignment horizontal="center"/>
    </xf>
    <xf numFmtId="3" fontId="10" fillId="0" borderId="10" xfId="1" applyNumberFormat="1" applyFont="1" applyFill="1" applyBorder="1" applyAlignment="1">
      <alignment horizontal="center"/>
    </xf>
    <xf numFmtId="0" fontId="6" fillId="0" borderId="6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3" fontId="6" fillId="0" borderId="13" xfId="1" applyNumberFormat="1" applyFont="1" applyBorder="1" applyAlignment="1">
      <alignment horizontal="center"/>
    </xf>
    <xf numFmtId="3" fontId="6" fillId="2" borderId="10" xfId="1" applyNumberFormat="1" applyFont="1" applyFill="1" applyBorder="1" applyAlignment="1">
      <alignment horizontal="center"/>
    </xf>
    <xf numFmtId="1" fontId="6" fillId="0" borderId="13" xfId="1" applyNumberFormat="1" applyFont="1" applyBorder="1" applyAlignment="1">
      <alignment horizontal="center"/>
    </xf>
    <xf numFmtId="0" fontId="10" fillId="0" borderId="14" xfId="1" applyFont="1" applyBorder="1" applyAlignment="1">
      <alignment horizontal="left"/>
    </xf>
    <xf numFmtId="0" fontId="10" fillId="0" borderId="12" xfId="1" applyFont="1" applyBorder="1" applyAlignment="1">
      <alignment horizontal="left"/>
    </xf>
    <xf numFmtId="3" fontId="6" fillId="0" borderId="12" xfId="1" applyNumberFormat="1" applyFont="1" applyBorder="1" applyAlignment="1">
      <alignment horizontal="center"/>
    </xf>
    <xf numFmtId="4" fontId="10" fillId="0" borderId="10" xfId="1" applyNumberFormat="1" applyFont="1" applyBorder="1" applyAlignment="1">
      <alignment horizontal="center"/>
    </xf>
    <xf numFmtId="3" fontId="10" fillId="0" borderId="13" xfId="1" applyNumberFormat="1" applyFont="1" applyBorder="1" applyAlignment="1">
      <alignment horizontal="center"/>
    </xf>
    <xf numFmtId="0" fontId="10" fillId="0" borderId="13" xfId="1" applyFont="1" applyBorder="1" applyAlignment="1">
      <alignment horizontal="left"/>
    </xf>
    <xf numFmtId="3" fontId="10" fillId="2" borderId="13" xfId="1" applyNumberFormat="1" applyFont="1" applyFill="1" applyBorder="1" applyAlignment="1">
      <alignment horizontal="center"/>
    </xf>
    <xf numFmtId="0" fontId="6" fillId="0" borderId="15" xfId="1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3" fontId="6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1" fontId="6" fillId="0" borderId="17" xfId="1" applyNumberFormat="1" applyFont="1" applyBorder="1" applyAlignment="1">
      <alignment horizontal="center"/>
    </xf>
    <xf numFmtId="0" fontId="3" fillId="3" borderId="19" xfId="1" applyFont="1" applyFill="1" applyBorder="1" applyAlignment="1">
      <alignment horizontal="center"/>
    </xf>
    <xf numFmtId="0" fontId="3" fillId="3" borderId="20" xfId="1" applyFont="1" applyFill="1" applyBorder="1" applyAlignment="1">
      <alignment horizontal="center"/>
    </xf>
    <xf numFmtId="3" fontId="3" fillId="3" borderId="19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3" fontId="3" fillId="2" borderId="21" xfId="1" applyNumberFormat="1" applyFont="1" applyFill="1" applyBorder="1" applyAlignment="1">
      <alignment horizontal="center"/>
    </xf>
    <xf numFmtId="0" fontId="10" fillId="0" borderId="22" xfId="1" applyFont="1" applyBorder="1" applyAlignment="1">
      <alignment horizontal="left" wrapText="1"/>
    </xf>
    <xf numFmtId="0" fontId="10" fillId="0" borderId="23" xfId="1" applyFont="1" applyBorder="1" applyAlignment="1">
      <alignment horizontal="left" wrapText="1"/>
    </xf>
    <xf numFmtId="3" fontId="10" fillId="0" borderId="17" xfId="1" applyNumberFormat="1" applyFont="1" applyBorder="1" applyAlignment="1">
      <alignment horizontal="center"/>
    </xf>
    <xf numFmtId="3" fontId="10" fillId="0" borderId="22" xfId="1" applyNumberFormat="1" applyFont="1" applyBorder="1" applyAlignment="1">
      <alignment horizontal="center"/>
    </xf>
    <xf numFmtId="3" fontId="10" fillId="2" borderId="17" xfId="1" applyNumberFormat="1" applyFont="1" applyFill="1" applyBorder="1" applyAlignment="1">
      <alignment horizontal="center"/>
    </xf>
    <xf numFmtId="0" fontId="10" fillId="4" borderId="24" xfId="1" applyFont="1" applyFill="1" applyBorder="1" applyAlignment="1">
      <alignment horizontal="center" wrapText="1"/>
    </xf>
    <xf numFmtId="0" fontId="10" fillId="4" borderId="25" xfId="1" applyFont="1" applyFill="1" applyBorder="1" applyAlignment="1">
      <alignment horizontal="center" wrapText="1"/>
    </xf>
    <xf numFmtId="3" fontId="10" fillId="4" borderId="26" xfId="1" applyNumberFormat="1" applyFont="1" applyFill="1" applyBorder="1" applyAlignment="1">
      <alignment horizontal="center"/>
    </xf>
    <xf numFmtId="3" fontId="10" fillId="4" borderId="27" xfId="1" applyNumberFormat="1" applyFont="1" applyFill="1" applyBorder="1" applyAlignment="1">
      <alignment horizontal="center"/>
    </xf>
    <xf numFmtId="3" fontId="10" fillId="4" borderId="28" xfId="1" applyNumberFormat="1" applyFont="1" applyFill="1" applyBorder="1" applyAlignment="1">
      <alignment horizontal="center"/>
    </xf>
    <xf numFmtId="0" fontId="10" fillId="4" borderId="6" xfId="1" applyFont="1" applyFill="1" applyBorder="1" applyAlignment="1">
      <alignment horizontal="center" wrapText="1"/>
    </xf>
    <xf numFmtId="0" fontId="10" fillId="4" borderId="29" xfId="1" applyFont="1" applyFill="1" applyBorder="1" applyAlignment="1">
      <alignment horizontal="center" wrapText="1"/>
    </xf>
    <xf numFmtId="3" fontId="10" fillId="4" borderId="13" xfId="1" applyNumberFormat="1" applyFont="1" applyFill="1" applyBorder="1" applyAlignment="1">
      <alignment horizontal="center"/>
    </xf>
    <xf numFmtId="3" fontId="10" fillId="4" borderId="30" xfId="1" applyNumberFormat="1" applyFont="1" applyFill="1" applyBorder="1" applyAlignment="1">
      <alignment horizontal="center"/>
    </xf>
    <xf numFmtId="3" fontId="10" fillId="4" borderId="12" xfId="1" applyNumberFormat="1" applyFont="1" applyFill="1" applyBorder="1" applyAlignment="1">
      <alignment horizontal="center"/>
    </xf>
    <xf numFmtId="0" fontId="10" fillId="4" borderId="31" xfId="1" applyFont="1" applyFill="1" applyBorder="1" applyAlignment="1">
      <alignment horizontal="center" wrapText="1"/>
    </xf>
    <xf numFmtId="0" fontId="10" fillId="4" borderId="32" xfId="1" applyFont="1" applyFill="1" applyBorder="1" applyAlignment="1">
      <alignment horizontal="center" wrapText="1"/>
    </xf>
    <xf numFmtId="3" fontId="10" fillId="4" borderId="33" xfId="1" applyNumberFormat="1" applyFont="1" applyFill="1" applyBorder="1" applyAlignment="1">
      <alignment horizontal="center"/>
    </xf>
    <xf numFmtId="3" fontId="10" fillId="4" borderId="34" xfId="1" applyNumberFormat="1" applyFont="1" applyFill="1" applyBorder="1" applyAlignment="1">
      <alignment horizontal="center"/>
    </xf>
    <xf numFmtId="3" fontId="10" fillId="4" borderId="35" xfId="1" applyNumberFormat="1" applyFont="1" applyFill="1" applyBorder="1" applyAlignment="1">
      <alignment horizontal="center"/>
    </xf>
    <xf numFmtId="0" fontId="10" fillId="0" borderId="36" xfId="1" applyFont="1" applyBorder="1" applyAlignment="1">
      <alignment horizontal="left" wrapText="1"/>
    </xf>
    <xf numFmtId="0" fontId="10" fillId="0" borderId="37" xfId="1" applyFont="1" applyBorder="1" applyAlignment="1">
      <alignment horizontal="left" wrapText="1"/>
    </xf>
    <xf numFmtId="0" fontId="3" fillId="3" borderId="13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4" fontId="3" fillId="3" borderId="13" xfId="1" applyNumberFormat="1" applyFont="1" applyFill="1" applyBorder="1" applyAlignment="1">
      <alignment horizontal="center"/>
    </xf>
    <xf numFmtId="0" fontId="3" fillId="0" borderId="38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39" xfId="1" applyFont="1" applyBorder="1" applyAlignment="1">
      <alignment horizontal="center"/>
    </xf>
    <xf numFmtId="0" fontId="10" fillId="0" borderId="40" xfId="1" applyFont="1" applyBorder="1" applyAlignment="1">
      <alignment horizontal="left" wrapText="1"/>
    </xf>
    <xf numFmtId="0" fontId="10" fillId="0" borderId="26" xfId="1" applyFont="1" applyBorder="1" applyAlignment="1">
      <alignment horizontal="left" wrapText="1"/>
    </xf>
    <xf numFmtId="3" fontId="10" fillId="0" borderId="2" xfId="1" applyNumberFormat="1" applyFont="1" applyBorder="1" applyAlignment="1">
      <alignment horizontal="center"/>
    </xf>
    <xf numFmtId="3" fontId="10" fillId="2" borderId="26" xfId="1" applyNumberFormat="1" applyFont="1" applyFill="1" applyBorder="1" applyAlignment="1">
      <alignment horizontal="center"/>
    </xf>
    <xf numFmtId="3" fontId="10" fillId="0" borderId="26" xfId="1" applyNumberFormat="1" applyFont="1" applyBorder="1" applyAlignment="1">
      <alignment horizontal="center"/>
    </xf>
    <xf numFmtId="3" fontId="10" fillId="0" borderId="13" xfId="1" applyNumberFormat="1" applyFont="1" applyFill="1" applyBorder="1" applyAlignment="1">
      <alignment horizontal="center"/>
    </xf>
    <xf numFmtId="0" fontId="10" fillId="0" borderId="14" xfId="1" applyFont="1" applyBorder="1" applyAlignment="1">
      <alignment horizontal="left" wrapText="1"/>
    </xf>
    <xf numFmtId="0" fontId="10" fillId="0" borderId="13" xfId="1" applyFont="1" applyBorder="1" applyAlignment="1">
      <alignment horizontal="left" wrapText="1"/>
    </xf>
    <xf numFmtId="0" fontId="6" fillId="0" borderId="41" xfId="1" applyFont="1" applyBorder="1" applyAlignment="1">
      <alignment horizontal="left"/>
    </xf>
    <xf numFmtId="0" fontId="6" fillId="0" borderId="33" xfId="1" applyFont="1" applyBorder="1" applyAlignment="1">
      <alignment horizontal="left"/>
    </xf>
    <xf numFmtId="3" fontId="6" fillId="0" borderId="33" xfId="1" applyNumberFormat="1" applyFont="1" applyBorder="1" applyAlignment="1">
      <alignment horizontal="center"/>
    </xf>
    <xf numFmtId="3" fontId="10" fillId="0" borderId="33" xfId="1" applyNumberFormat="1" applyFont="1" applyBorder="1" applyAlignment="1">
      <alignment horizontal="center"/>
    </xf>
    <xf numFmtId="3" fontId="6" fillId="0" borderId="35" xfId="1" applyNumberFormat="1" applyFont="1" applyBorder="1" applyAlignment="1">
      <alignment horizontal="center"/>
    </xf>
    <xf numFmtId="0" fontId="3" fillId="3" borderId="42" xfId="1" applyFont="1" applyFill="1" applyBorder="1" applyAlignment="1">
      <alignment horizontal="center"/>
    </xf>
    <xf numFmtId="0" fontId="3" fillId="3" borderId="43" xfId="1" applyFont="1" applyFill="1" applyBorder="1" applyAlignment="1">
      <alignment horizontal="center"/>
    </xf>
    <xf numFmtId="3" fontId="3" fillId="3" borderId="43" xfId="1" applyNumberFormat="1" applyFont="1" applyFill="1" applyBorder="1" applyAlignment="1">
      <alignment horizontal="center"/>
    </xf>
    <xf numFmtId="0" fontId="3" fillId="3" borderId="19" xfId="1" applyFont="1" applyFill="1" applyBorder="1" applyAlignment="1">
      <alignment horizontal="left"/>
    </xf>
    <xf numFmtId="0" fontId="3" fillId="3" borderId="20" xfId="1" applyFont="1" applyFill="1" applyBorder="1" applyAlignment="1">
      <alignment horizontal="left"/>
    </xf>
    <xf numFmtId="0" fontId="10" fillId="2" borderId="27" xfId="1" applyFont="1" applyFill="1" applyBorder="1" applyAlignment="1">
      <alignment horizontal="center" wrapText="1"/>
    </xf>
    <xf numFmtId="0" fontId="10" fillId="2" borderId="25" xfId="1" applyFont="1" applyFill="1" applyBorder="1" applyAlignment="1">
      <alignment horizontal="center" wrapText="1"/>
    </xf>
    <xf numFmtId="0" fontId="10" fillId="2" borderId="13" xfId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6" fillId="0" borderId="4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5" xfId="1" applyFont="1" applyBorder="1" applyAlignment="1"/>
    <xf numFmtId="0" fontId="6" fillId="0" borderId="21" xfId="1" applyFont="1" applyBorder="1" applyAlignment="1"/>
    <xf numFmtId="0" fontId="6" fillId="0" borderId="38" xfId="1" applyFont="1" applyBorder="1" applyAlignment="1"/>
    <xf numFmtId="0" fontId="6" fillId="0" borderId="0" xfId="1" applyFont="1" applyBorder="1" applyAlignment="1"/>
    <xf numFmtId="0" fontId="6" fillId="0" borderId="39" xfId="1" applyFont="1" applyBorder="1" applyAlignment="1"/>
    <xf numFmtId="0" fontId="6" fillId="0" borderId="44" xfId="1" applyFont="1" applyBorder="1" applyAlignment="1"/>
    <xf numFmtId="0" fontId="6" fillId="0" borderId="45" xfId="1" applyFont="1" applyBorder="1" applyAlignment="1"/>
    <xf numFmtId="0" fontId="6" fillId="0" borderId="46" xfId="1" applyFont="1" applyBorder="1" applyAlignment="1"/>
    <xf numFmtId="0" fontId="12" fillId="5" borderId="19" xfId="1" applyFont="1" applyFill="1" applyBorder="1" applyAlignment="1">
      <alignment wrapText="1"/>
    </xf>
    <xf numFmtId="0" fontId="12" fillId="5" borderId="47" xfId="1" applyFont="1" applyFill="1" applyBorder="1" applyAlignment="1">
      <alignment wrapText="1"/>
    </xf>
    <xf numFmtId="0" fontId="6" fillId="5" borderId="47" xfId="1" applyFont="1" applyFill="1" applyBorder="1" applyAlignment="1"/>
    <xf numFmtId="0" fontId="6" fillId="5" borderId="47" xfId="1" applyFont="1" applyFill="1" applyBorder="1"/>
    <xf numFmtId="0" fontId="6" fillId="5" borderId="2" xfId="1" applyFont="1" applyFill="1" applyBorder="1"/>
    <xf numFmtId="3" fontId="3" fillId="5" borderId="20" xfId="1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wrapText="1"/>
    </xf>
    <xf numFmtId="0" fontId="13" fillId="0" borderId="11" xfId="0" applyFont="1" applyFill="1" applyBorder="1" applyAlignment="1">
      <alignment wrapText="1"/>
    </xf>
    <xf numFmtId="0" fontId="13" fillId="0" borderId="11" xfId="0" applyFont="1" applyBorder="1" applyAlignment="1"/>
    <xf numFmtId="17" fontId="13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3" fontId="13" fillId="6" borderId="1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wrapText="1"/>
    </xf>
    <xf numFmtId="0" fontId="13" fillId="0" borderId="7" xfId="0" applyFont="1" applyFill="1" applyBorder="1" applyAlignment="1">
      <alignment wrapText="1"/>
    </xf>
    <xf numFmtId="0" fontId="13" fillId="0" borderId="29" xfId="0" applyFont="1" applyFill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3" fontId="13" fillId="6" borderId="12" xfId="0" applyNumberFormat="1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Fill="1" applyBorder="1" applyAlignment="1">
      <alignment wrapText="1"/>
    </xf>
    <xf numFmtId="0" fontId="13" fillId="0" borderId="13" xfId="0" applyFont="1" applyFill="1" applyBorder="1" applyAlignment="1">
      <alignment wrapText="1"/>
    </xf>
    <xf numFmtId="0" fontId="13" fillId="0" borderId="13" xfId="0" applyFont="1" applyBorder="1" applyAlignment="1"/>
    <xf numFmtId="3" fontId="13" fillId="0" borderId="12" xfId="0" applyNumberFormat="1" applyFont="1" applyFill="1" applyBorder="1" applyAlignment="1">
      <alignment horizontal="center" vertical="center"/>
    </xf>
    <xf numFmtId="0" fontId="0" fillId="0" borderId="13" xfId="0" applyBorder="1" applyAlignment="1"/>
    <xf numFmtId="3" fontId="13" fillId="0" borderId="13" xfId="0" applyNumberFormat="1" applyFont="1" applyFill="1" applyBorder="1" applyAlignment="1">
      <alignment horizontal="center" vertical="center"/>
    </xf>
    <xf numFmtId="3" fontId="13" fillId="6" borderId="13" xfId="0" applyNumberFormat="1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wrapText="1"/>
    </xf>
    <xf numFmtId="0" fontId="13" fillId="0" borderId="11" xfId="0" applyFont="1" applyFill="1" applyBorder="1" applyAlignment="1">
      <alignment wrapText="1"/>
    </xf>
    <xf numFmtId="0" fontId="13" fillId="0" borderId="11" xfId="0" applyFont="1" applyBorder="1" applyAlignment="1"/>
    <xf numFmtId="3" fontId="13" fillId="6" borderId="22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Fill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wrapText="1"/>
    </xf>
    <xf numFmtId="0" fontId="14" fillId="0" borderId="13" xfId="0" applyFont="1" applyBorder="1" applyAlignment="1">
      <alignment horizontal="left" wrapText="1"/>
    </xf>
    <xf numFmtId="0" fontId="14" fillId="0" borderId="13" xfId="0" applyFont="1" applyFill="1" applyBorder="1" applyAlignment="1">
      <alignment horizontal="center" wrapText="1"/>
    </xf>
    <xf numFmtId="0" fontId="15" fillId="0" borderId="14" xfId="1" applyFont="1" applyFill="1" applyBorder="1" applyAlignment="1">
      <alignment wrapText="1"/>
    </xf>
    <xf numFmtId="0" fontId="15" fillId="0" borderId="13" xfId="1" applyFont="1" applyFill="1" applyBorder="1" applyAlignment="1">
      <alignment wrapText="1"/>
    </xf>
    <xf numFmtId="0" fontId="15" fillId="0" borderId="13" xfId="1" applyFont="1" applyBorder="1" applyAlignment="1"/>
    <xf numFmtId="0" fontId="15" fillId="0" borderId="13" xfId="1" applyFont="1" applyBorder="1" applyAlignment="1">
      <alignment horizontal="center" vertical="center"/>
    </xf>
    <xf numFmtId="3" fontId="15" fillId="0" borderId="12" xfId="1" applyNumberFormat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wrapText="1"/>
    </xf>
    <xf numFmtId="0" fontId="6" fillId="0" borderId="48" xfId="1" applyFont="1" applyBorder="1" applyAlignment="1"/>
    <xf numFmtId="0" fontId="6" fillId="0" borderId="49" xfId="1" applyFont="1" applyBorder="1" applyAlignment="1"/>
    <xf numFmtId="0" fontId="12" fillId="3" borderId="19" xfId="1" applyFont="1" applyFill="1" applyBorder="1" applyAlignment="1">
      <alignment wrapText="1"/>
    </xf>
    <xf numFmtId="0" fontId="12" fillId="3" borderId="47" xfId="1" applyFont="1" applyFill="1" applyBorder="1" applyAlignment="1">
      <alignment wrapText="1"/>
    </xf>
    <xf numFmtId="0" fontId="6" fillId="3" borderId="47" xfId="1" applyFont="1" applyFill="1" applyBorder="1" applyAlignment="1"/>
    <xf numFmtId="0" fontId="6" fillId="3" borderId="47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wrapText="1"/>
    </xf>
    <xf numFmtId="0" fontId="10" fillId="0" borderId="11" xfId="1" applyFont="1" applyFill="1" applyBorder="1" applyAlignment="1">
      <alignment wrapText="1"/>
    </xf>
    <xf numFmtId="0" fontId="10" fillId="0" borderId="11" xfId="1" applyFont="1" applyBorder="1" applyAlignment="1"/>
    <xf numFmtId="0" fontId="6" fillId="0" borderId="11" xfId="1" applyFont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2" fillId="3" borderId="50" xfId="1" applyFont="1" applyFill="1" applyBorder="1" applyAlignment="1">
      <alignment wrapText="1"/>
    </xf>
    <xf numFmtId="0" fontId="12" fillId="3" borderId="51" xfId="1" applyFont="1" applyFill="1" applyBorder="1" applyAlignment="1">
      <alignment wrapText="1"/>
    </xf>
    <xf numFmtId="0" fontId="6" fillId="3" borderId="51" xfId="1" applyFont="1" applyFill="1" applyBorder="1" applyAlignment="1"/>
    <xf numFmtId="0" fontId="6" fillId="3" borderId="52" xfId="1" applyFont="1" applyFill="1" applyBorder="1" applyAlignment="1"/>
    <xf numFmtId="0" fontId="6" fillId="3" borderId="47" xfId="1" applyFont="1" applyFill="1" applyBorder="1" applyAlignment="1">
      <alignment horizontal="center"/>
    </xf>
    <xf numFmtId="1" fontId="3" fillId="3" borderId="47" xfId="1" applyNumberFormat="1" applyFont="1" applyFill="1" applyBorder="1" applyAlignment="1">
      <alignment horizontal="center"/>
    </xf>
    <xf numFmtId="1" fontId="3" fillId="3" borderId="20" xfId="1" applyNumberFormat="1" applyFont="1" applyFill="1" applyBorder="1" applyAlignment="1">
      <alignment horizontal="center"/>
    </xf>
    <xf numFmtId="0" fontId="10" fillId="0" borderId="24" xfId="1" applyFont="1" applyFill="1" applyBorder="1" applyAlignment="1">
      <alignment wrapText="1"/>
    </xf>
    <xf numFmtId="0" fontId="10" fillId="0" borderId="53" xfId="1" applyFont="1" applyFill="1" applyBorder="1" applyAlignment="1">
      <alignment wrapText="1"/>
    </xf>
    <xf numFmtId="0" fontId="10" fillId="0" borderId="53" xfId="1" applyFont="1" applyBorder="1" applyAlignment="1">
      <alignment wrapText="1"/>
    </xf>
    <xf numFmtId="0" fontId="10" fillId="0" borderId="25" xfId="1" applyFont="1" applyBorder="1" applyAlignment="1">
      <alignment wrapText="1"/>
    </xf>
    <xf numFmtId="0" fontId="10" fillId="0" borderId="26" xfId="1" applyFont="1" applyFill="1" applyBorder="1" applyAlignment="1">
      <alignment horizontal="center"/>
    </xf>
    <xf numFmtId="0" fontId="10" fillId="0" borderId="26" xfId="1" applyFont="1" applyFill="1" applyBorder="1" applyAlignment="1">
      <alignment horizontal="center" vertical="center"/>
    </xf>
    <xf numFmtId="1" fontId="10" fillId="0" borderId="28" xfId="1" applyNumberFormat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wrapText="1"/>
    </xf>
    <xf numFmtId="0" fontId="10" fillId="0" borderId="7" xfId="1" applyFont="1" applyFill="1" applyBorder="1" applyAlignment="1">
      <alignment wrapText="1"/>
    </xf>
    <xf numFmtId="0" fontId="10" fillId="0" borderId="7" xfId="1" applyFont="1" applyBorder="1" applyAlignment="1"/>
    <xf numFmtId="0" fontId="10" fillId="0" borderId="29" xfId="1" applyFont="1" applyBorder="1" applyAlignment="1"/>
    <xf numFmtId="0" fontId="10" fillId="0" borderId="13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 vertical="center"/>
    </xf>
    <xf numFmtId="1" fontId="10" fillId="0" borderId="12" xfId="1" applyNumberFormat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wrapText="1"/>
    </xf>
    <xf numFmtId="3" fontId="15" fillId="2" borderId="12" xfId="1" applyNumberFormat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wrapText="1"/>
    </xf>
    <xf numFmtId="0" fontId="10" fillId="0" borderId="48" xfId="1" applyFont="1" applyFill="1" applyBorder="1" applyAlignment="1">
      <alignment wrapText="1"/>
    </xf>
    <xf numFmtId="0" fontId="10" fillId="0" borderId="48" xfId="1" applyFont="1" applyBorder="1" applyAlignment="1"/>
    <xf numFmtId="0" fontId="10" fillId="0" borderId="32" xfId="1" applyFont="1" applyBorder="1" applyAlignment="1"/>
    <xf numFmtId="0" fontId="10" fillId="0" borderId="33" xfId="1" applyFont="1" applyFill="1" applyBorder="1" applyAlignment="1">
      <alignment horizontal="center"/>
    </xf>
    <xf numFmtId="0" fontId="10" fillId="0" borderId="43" xfId="1" applyFont="1" applyFill="1" applyBorder="1" applyAlignment="1">
      <alignment horizontal="center" vertical="center"/>
    </xf>
    <xf numFmtId="1" fontId="10" fillId="0" borderId="35" xfId="1" applyNumberFormat="1" applyFont="1" applyFill="1" applyBorder="1" applyAlignment="1">
      <alignment horizontal="center" vertical="center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26"/>
  <sheetViews>
    <sheetView tabSelected="1" workbookViewId="0">
      <selection activeCell="F134" sqref="F134"/>
    </sheetView>
  </sheetViews>
  <sheetFormatPr defaultColWidth="9.109375" defaultRowHeight="14.4" x14ac:dyDescent="0.3"/>
  <cols>
    <col min="2" max="2" width="8.88671875" customWidth="1"/>
    <col min="3" max="3" width="15" customWidth="1"/>
    <col min="4" max="4" width="14.109375" customWidth="1"/>
    <col min="5" max="5" width="16.5546875" customWidth="1"/>
    <col min="6" max="6" width="18.5546875" customWidth="1"/>
    <col min="7" max="7" width="15.109375" customWidth="1"/>
    <col min="8" max="8" width="16.5546875" customWidth="1"/>
    <col min="9" max="9" width="17.6640625" customWidth="1"/>
  </cols>
  <sheetData>
    <row r="1" spans="1:9" x14ac:dyDescent="0.3">
      <c r="A1" s="1"/>
      <c r="B1" s="1"/>
      <c r="C1" s="1"/>
      <c r="D1" s="1"/>
      <c r="E1" s="1"/>
      <c r="F1" s="2"/>
      <c r="G1" s="2"/>
      <c r="H1" s="2"/>
      <c r="I1" s="3" t="s">
        <v>0</v>
      </c>
    </row>
    <row r="2" spans="1:9" x14ac:dyDescent="0.3">
      <c r="A2" s="1"/>
      <c r="B2" s="1"/>
      <c r="C2" s="1"/>
      <c r="D2" s="1"/>
      <c r="E2" s="1"/>
      <c r="F2" s="2"/>
      <c r="G2" s="2"/>
      <c r="H2" s="2"/>
      <c r="I2" s="3" t="s">
        <v>1</v>
      </c>
    </row>
    <row r="3" spans="1:9" x14ac:dyDescent="0.3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9" x14ac:dyDescent="0.3">
      <c r="A4" s="4" t="s">
        <v>3</v>
      </c>
      <c r="B4" s="4"/>
      <c r="C4" s="4"/>
      <c r="D4" s="4"/>
      <c r="E4" s="4"/>
      <c r="F4" s="4"/>
      <c r="G4" s="4"/>
      <c r="H4" s="4"/>
      <c r="I4" s="4"/>
    </row>
    <row r="5" spans="1:9" ht="15" thickBot="1" x14ac:dyDescent="0.35">
      <c r="A5" s="4" t="s">
        <v>4</v>
      </c>
      <c r="B5" s="4"/>
      <c r="C5" s="4"/>
      <c r="D5" s="4"/>
      <c r="E5" s="4"/>
      <c r="F5" s="4"/>
      <c r="G5" s="4"/>
      <c r="H5" s="4"/>
      <c r="I5" s="4"/>
    </row>
    <row r="6" spans="1:9" ht="48.6" thickBot="1" x14ac:dyDescent="0.35">
      <c r="A6" s="5" t="s">
        <v>5</v>
      </c>
      <c r="B6" s="6"/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8" t="s">
        <v>12</v>
      </c>
    </row>
    <row r="7" spans="1:9" x14ac:dyDescent="0.3">
      <c r="A7" s="9">
        <v>1</v>
      </c>
      <c r="B7" s="10"/>
      <c r="C7" s="11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3">
        <v>8</v>
      </c>
    </row>
    <row r="8" spans="1:9" x14ac:dyDescent="0.3">
      <c r="A8" s="14" t="s">
        <v>13</v>
      </c>
      <c r="B8" s="15"/>
      <c r="C8" s="15"/>
      <c r="D8" s="15"/>
      <c r="E8" s="15"/>
      <c r="F8" s="15"/>
      <c r="G8" s="15"/>
      <c r="H8" s="15"/>
      <c r="I8" s="16"/>
    </row>
    <row r="9" spans="1:9" x14ac:dyDescent="0.3">
      <c r="A9" s="17" t="s">
        <v>14</v>
      </c>
      <c r="B9" s="18"/>
      <c r="C9" s="19">
        <v>4870.2940000002272</v>
      </c>
      <c r="D9" s="20">
        <v>333875.57000000041</v>
      </c>
      <c r="E9" s="21">
        <v>550426.19999999995</v>
      </c>
      <c r="F9" s="22">
        <v>660539.6</v>
      </c>
      <c r="G9" s="19">
        <v>501650.7</v>
      </c>
      <c r="H9" s="19">
        <v>0</v>
      </c>
      <c r="I9" s="23">
        <f>D9+E9-G9</f>
        <v>382651.07000000036</v>
      </c>
    </row>
    <row r="10" spans="1:9" x14ac:dyDescent="0.3">
      <c r="A10" s="24"/>
      <c r="B10" s="25"/>
      <c r="C10" s="19"/>
      <c r="D10" s="26"/>
      <c r="E10" s="21"/>
      <c r="F10" s="21"/>
      <c r="G10" s="19"/>
      <c r="H10" s="19"/>
      <c r="I10" s="27"/>
    </row>
    <row r="11" spans="1:9" x14ac:dyDescent="0.3">
      <c r="A11" s="24" t="s">
        <v>15</v>
      </c>
      <c r="B11" s="25"/>
      <c r="C11" s="19">
        <v>81471.110000000015</v>
      </c>
      <c r="D11" s="20">
        <v>134571.94</v>
      </c>
      <c r="E11" s="28">
        <v>184558.62</v>
      </c>
      <c r="F11" s="28">
        <v>328597</v>
      </c>
      <c r="G11" s="19">
        <v>156108.54999999999</v>
      </c>
      <c r="H11" s="19">
        <f>C11+E11-F11</f>
        <v>-62567.270000000019</v>
      </c>
      <c r="I11" s="29">
        <f>D11+E11-G11</f>
        <v>163022.01</v>
      </c>
    </row>
    <row r="12" spans="1:9" x14ac:dyDescent="0.3">
      <c r="A12" s="30"/>
      <c r="B12" s="31"/>
      <c r="C12" s="32"/>
      <c r="D12" s="33"/>
      <c r="E12" s="34"/>
      <c r="F12" s="34"/>
      <c r="G12" s="32"/>
      <c r="H12" s="19"/>
      <c r="I12" s="29"/>
    </row>
    <row r="13" spans="1:9" x14ac:dyDescent="0.3">
      <c r="A13" s="35" t="s">
        <v>16</v>
      </c>
      <c r="B13" s="36"/>
      <c r="C13" s="19">
        <v>0</v>
      </c>
      <c r="D13" s="20">
        <v>52852.789999999863</v>
      </c>
      <c r="E13" s="28">
        <v>105077.34</v>
      </c>
      <c r="F13" s="28">
        <v>105077.34</v>
      </c>
      <c r="G13" s="19">
        <v>95752.55</v>
      </c>
      <c r="H13" s="19">
        <f t="shared" ref="H13" si="0">C13+E13-F13</f>
        <v>0</v>
      </c>
      <c r="I13" s="29">
        <f t="shared" ref="I13" si="1">D13+E13-G13</f>
        <v>62177.579999999856</v>
      </c>
    </row>
    <row r="14" spans="1:9" x14ac:dyDescent="0.3">
      <c r="A14" s="30"/>
      <c r="B14" s="31"/>
      <c r="C14" s="32"/>
      <c r="D14" s="37"/>
      <c r="E14" s="34"/>
      <c r="F14" s="34"/>
      <c r="G14" s="32"/>
      <c r="H14" s="19"/>
      <c r="I14" s="38"/>
    </row>
    <row r="15" spans="1:9" x14ac:dyDescent="0.3">
      <c r="A15" s="35" t="s">
        <v>17</v>
      </c>
      <c r="B15" s="36"/>
      <c r="C15" s="39">
        <v>-0.35000000003947207</v>
      </c>
      <c r="D15" s="23">
        <v>2625.1300000000047</v>
      </c>
      <c r="E15" s="28">
        <v>2417.94</v>
      </c>
      <c r="F15" s="28">
        <v>2417.94</v>
      </c>
      <c r="G15" s="19">
        <f>2360.67+7.69</f>
        <v>2368.36</v>
      </c>
      <c r="H15" s="19">
        <f>C15+E15-F15</f>
        <v>-0.35000000003947207</v>
      </c>
      <c r="I15" s="23">
        <f>D15+E15-G15</f>
        <v>2674.710000000005</v>
      </c>
    </row>
    <row r="16" spans="1:9" x14ac:dyDescent="0.3">
      <c r="A16" s="35"/>
      <c r="B16" s="36"/>
      <c r="C16" s="39"/>
      <c r="D16" s="23"/>
      <c r="E16" s="28"/>
      <c r="F16" s="28"/>
      <c r="G16" s="19"/>
      <c r="H16" s="19"/>
      <c r="I16" s="23"/>
    </row>
    <row r="17" spans="1:9" x14ac:dyDescent="0.3">
      <c r="A17" s="35" t="s">
        <v>18</v>
      </c>
      <c r="B17" s="36"/>
      <c r="C17" s="39">
        <v>-0.35000000003856258</v>
      </c>
      <c r="D17" s="23">
        <v>1767.9360000000015</v>
      </c>
      <c r="E17" s="28">
        <v>2348.92</v>
      </c>
      <c r="F17" s="28">
        <v>2348.92</v>
      </c>
      <c r="G17" s="19">
        <f>2282.3+7.79</f>
        <v>2290.09</v>
      </c>
      <c r="H17" s="19">
        <f>C17+E17-F17</f>
        <v>-0.35000000003856258</v>
      </c>
      <c r="I17" s="23">
        <f>D17+E17-G17</f>
        <v>1826.7660000000014</v>
      </c>
    </row>
    <row r="18" spans="1:9" x14ac:dyDescent="0.3">
      <c r="A18" s="35"/>
      <c r="B18" s="36"/>
      <c r="C18" s="39"/>
      <c r="D18" s="23"/>
      <c r="E18" s="28"/>
      <c r="F18" s="28"/>
      <c r="G18" s="19"/>
      <c r="H18" s="19"/>
      <c r="I18" s="23"/>
    </row>
    <row r="19" spans="1:9" x14ac:dyDescent="0.3">
      <c r="A19" s="35" t="s">
        <v>19</v>
      </c>
      <c r="B19" s="36"/>
      <c r="C19" s="39">
        <v>-0.1000000000349246</v>
      </c>
      <c r="D19" s="23">
        <v>15981.86</v>
      </c>
      <c r="E19" s="28">
        <v>42176.12</v>
      </c>
      <c r="F19" s="28">
        <v>42176.12</v>
      </c>
      <c r="G19" s="19">
        <v>40042.449999999997</v>
      </c>
      <c r="H19" s="19">
        <f>C19+E19-F19</f>
        <v>-0.1000000000349246</v>
      </c>
      <c r="I19" s="23">
        <f>D19+E19-G19</f>
        <v>18115.530000000006</v>
      </c>
    </row>
    <row r="20" spans="1:9" x14ac:dyDescent="0.3">
      <c r="A20" s="35"/>
      <c r="B20" s="36"/>
      <c r="C20" s="39"/>
      <c r="D20" s="23"/>
      <c r="E20" s="28"/>
      <c r="F20" s="28"/>
      <c r="G20" s="19"/>
      <c r="H20" s="19"/>
      <c r="I20" s="23"/>
    </row>
    <row r="21" spans="1:9" x14ac:dyDescent="0.3">
      <c r="A21" s="35" t="s">
        <v>20</v>
      </c>
      <c r="B21" s="40"/>
      <c r="C21" s="19">
        <v>-902.94000000003609</v>
      </c>
      <c r="D21" s="41">
        <v>43012.399999999943</v>
      </c>
      <c r="E21" s="39"/>
      <c r="F21" s="39"/>
      <c r="G21" s="39">
        <f>1228.83+78.92</f>
        <v>1307.75</v>
      </c>
      <c r="H21" s="19">
        <f>C21+E21-F21</f>
        <v>-902.94000000003609</v>
      </c>
      <c r="I21" s="23">
        <f>D21+E21-G21</f>
        <v>41704.649999999943</v>
      </c>
    </row>
    <row r="22" spans="1:9" ht="15" thickBot="1" x14ac:dyDescent="0.35">
      <c r="A22" s="35"/>
      <c r="B22" s="36"/>
      <c r="C22" s="39"/>
      <c r="D22" s="23"/>
      <c r="E22" s="28"/>
      <c r="F22" s="28"/>
      <c r="G22" s="19"/>
      <c r="H22" s="19"/>
      <c r="I22" s="23"/>
    </row>
    <row r="23" spans="1:9" ht="15" hidden="1" thickBot="1" x14ac:dyDescent="0.35">
      <c r="A23" s="42"/>
      <c r="B23" s="43"/>
      <c r="C23" s="44"/>
      <c r="D23" s="45"/>
      <c r="E23" s="46"/>
      <c r="F23" s="46"/>
      <c r="G23" s="44"/>
      <c r="H23" s="44"/>
      <c r="I23" s="45"/>
    </row>
    <row r="24" spans="1:9" ht="15" thickBot="1" x14ac:dyDescent="0.35">
      <c r="A24" s="47" t="s">
        <v>21</v>
      </c>
      <c r="B24" s="48"/>
      <c r="C24" s="49">
        <f>C9+C11+C13+C15+C17+C19+C21</f>
        <v>85437.664000000106</v>
      </c>
      <c r="D24" s="49">
        <f t="shared" ref="D24:I24" si="2">D9+D11+D13+D15+D17+D19+D21</f>
        <v>584687.62600000016</v>
      </c>
      <c r="E24" s="49">
        <f t="shared" si="2"/>
        <v>887005.1399999999</v>
      </c>
      <c r="F24" s="49">
        <f t="shared" si="2"/>
        <v>1141156.92</v>
      </c>
      <c r="G24" s="49">
        <f t="shared" si="2"/>
        <v>799520.45</v>
      </c>
      <c r="H24" s="49">
        <f t="shared" si="2"/>
        <v>-63471.010000000177</v>
      </c>
      <c r="I24" s="49">
        <f t="shared" si="2"/>
        <v>672172.31599999999</v>
      </c>
    </row>
    <row r="25" spans="1:9" x14ac:dyDescent="0.3">
      <c r="A25" s="50"/>
      <c r="B25" s="51"/>
      <c r="C25" s="52"/>
      <c r="D25" s="52"/>
      <c r="E25" s="52"/>
      <c r="F25" s="52"/>
      <c r="G25" s="52"/>
      <c r="H25" s="52"/>
      <c r="I25" s="53"/>
    </row>
    <row r="26" spans="1:9" ht="27.75" customHeight="1" thickBot="1" x14ac:dyDescent="0.35">
      <c r="A26" s="54" t="s">
        <v>22</v>
      </c>
      <c r="B26" s="55"/>
      <c r="C26" s="56">
        <v>809004.10999999987</v>
      </c>
      <c r="D26" s="56">
        <v>111196.33999999962</v>
      </c>
      <c r="E26" s="56">
        <f>SUM(E27:E29)</f>
        <v>422996.14000000007</v>
      </c>
      <c r="F26" s="56"/>
      <c r="G26" s="56">
        <f>SUM(G27:G29)</f>
        <v>389094.38999999996</v>
      </c>
      <c r="H26" s="57">
        <f>C26+E26-F26</f>
        <v>1232000.25</v>
      </c>
      <c r="I26" s="58">
        <f>D26+E26-G26</f>
        <v>145098.08999999979</v>
      </c>
    </row>
    <row r="27" spans="1:9" ht="27.75" customHeight="1" x14ac:dyDescent="0.3">
      <c r="A27" s="59" t="s">
        <v>23</v>
      </c>
      <c r="B27" s="60"/>
      <c r="C27" s="61"/>
      <c r="D27" s="61">
        <v>111196.33999999989</v>
      </c>
      <c r="E27" s="61">
        <v>386722.80000000005</v>
      </c>
      <c r="F27" s="61"/>
      <c r="G27" s="61">
        <f>352907.05-86</f>
        <v>352821.05</v>
      </c>
      <c r="H27" s="62">
        <f t="shared" ref="H27:H29" si="3">C27+E27-F27</f>
        <v>386722.80000000005</v>
      </c>
      <c r="I27" s="63">
        <f t="shared" ref="I27:I29" si="4">D27+E27-G27</f>
        <v>145098.08999999997</v>
      </c>
    </row>
    <row r="28" spans="1:9" ht="27.75" customHeight="1" x14ac:dyDescent="0.3">
      <c r="A28" s="64" t="s">
        <v>24</v>
      </c>
      <c r="B28" s="65"/>
      <c r="C28" s="66"/>
      <c r="D28" s="66"/>
      <c r="E28" s="66">
        <v>36071.279999999999</v>
      </c>
      <c r="F28" s="66"/>
      <c r="G28" s="66">
        <v>36071.279999999999</v>
      </c>
      <c r="H28" s="67">
        <f t="shared" si="3"/>
        <v>36071.279999999999</v>
      </c>
      <c r="I28" s="68">
        <f t="shared" si="4"/>
        <v>0</v>
      </c>
    </row>
    <row r="29" spans="1:9" ht="27.75" customHeight="1" thickBot="1" x14ac:dyDescent="0.35">
      <c r="A29" s="69" t="s">
        <v>25</v>
      </c>
      <c r="B29" s="70"/>
      <c r="C29" s="71"/>
      <c r="D29" s="71"/>
      <c r="E29" s="71">
        <v>202.06</v>
      </c>
      <c r="F29" s="71"/>
      <c r="G29" s="71">
        <v>202.06</v>
      </c>
      <c r="H29" s="72">
        <f t="shared" si="3"/>
        <v>202.06</v>
      </c>
      <c r="I29" s="73">
        <f t="shared" si="4"/>
        <v>0</v>
      </c>
    </row>
    <row r="30" spans="1:9" ht="27.75" customHeight="1" x14ac:dyDescent="0.3">
      <c r="A30" s="74" t="s">
        <v>26</v>
      </c>
      <c r="B30" s="75"/>
      <c r="C30" s="19">
        <v>1632.25</v>
      </c>
      <c r="D30" s="19"/>
      <c r="E30" s="19">
        <v>2082.83</v>
      </c>
      <c r="F30" s="19"/>
      <c r="G30" s="19">
        <v>2082.83</v>
      </c>
      <c r="H30" s="19">
        <f>C30+E30-F30</f>
        <v>3715.08</v>
      </c>
      <c r="I30" s="19"/>
    </row>
    <row r="31" spans="1:9" x14ac:dyDescent="0.3">
      <c r="A31" s="76" t="s">
        <v>21</v>
      </c>
      <c r="B31" s="77"/>
      <c r="C31" s="78">
        <f t="shared" ref="C31:I31" si="5">C26+C30</f>
        <v>810636.35999999987</v>
      </c>
      <c r="D31" s="78">
        <f t="shared" si="5"/>
        <v>111196.33999999962</v>
      </c>
      <c r="E31" s="78">
        <f t="shared" si="5"/>
        <v>425078.97000000009</v>
      </c>
      <c r="F31" s="78">
        <f t="shared" si="5"/>
        <v>0</v>
      </c>
      <c r="G31" s="78">
        <f t="shared" si="5"/>
        <v>391177.22</v>
      </c>
      <c r="H31" s="78">
        <f t="shared" si="5"/>
        <v>1235715.33</v>
      </c>
      <c r="I31" s="78">
        <f t="shared" si="5"/>
        <v>145098.08999999979</v>
      </c>
    </row>
    <row r="32" spans="1:9" ht="15" thickBot="1" x14ac:dyDescent="0.35">
      <c r="A32" s="79"/>
      <c r="B32" s="80"/>
      <c r="C32" s="80"/>
      <c r="D32" s="80"/>
      <c r="E32" s="80"/>
      <c r="F32" s="80"/>
      <c r="G32" s="80"/>
      <c r="H32" s="80"/>
      <c r="I32" s="81"/>
    </row>
    <row r="33" spans="1:9" x14ac:dyDescent="0.3">
      <c r="A33" s="82" t="s">
        <v>27</v>
      </c>
      <c r="B33" s="83"/>
      <c r="C33" s="84">
        <v>58218.320000000007</v>
      </c>
      <c r="D33" s="85">
        <v>113596.68999999999</v>
      </c>
      <c r="E33" s="86"/>
      <c r="F33" s="86"/>
      <c r="G33" s="86">
        <v>1630.63</v>
      </c>
      <c r="H33" s="86"/>
      <c r="I33" s="87">
        <f>D33+E33-G33</f>
        <v>111966.05999999998</v>
      </c>
    </row>
    <row r="34" spans="1:9" x14ac:dyDescent="0.3">
      <c r="A34" s="88" t="s">
        <v>28</v>
      </c>
      <c r="B34" s="89"/>
      <c r="C34" s="39">
        <v>69439.519999999931</v>
      </c>
      <c r="D34" s="41">
        <v>108270.19999999997</v>
      </c>
      <c r="E34" s="39"/>
      <c r="F34" s="39"/>
      <c r="G34" s="39">
        <v>680.45</v>
      </c>
      <c r="H34" s="19"/>
      <c r="I34" s="29">
        <f>D34+E34-G34</f>
        <v>107589.74999999997</v>
      </c>
    </row>
    <row r="35" spans="1:9" x14ac:dyDescent="0.3">
      <c r="A35" s="35" t="s">
        <v>29</v>
      </c>
      <c r="B35" s="40"/>
      <c r="C35" s="39">
        <v>114.53000000026077</v>
      </c>
      <c r="D35" s="39">
        <v>274886.2900000005</v>
      </c>
      <c r="E35" s="39"/>
      <c r="F35" s="39"/>
      <c r="G35" s="39">
        <v>12172.54</v>
      </c>
      <c r="H35" s="19"/>
      <c r="I35" s="23">
        <f>D35+E35-G35</f>
        <v>262713.75000000052</v>
      </c>
    </row>
    <row r="36" spans="1:9" x14ac:dyDescent="0.3">
      <c r="A36" s="35" t="s">
        <v>30</v>
      </c>
      <c r="B36" s="40"/>
      <c r="C36" s="19">
        <v>0</v>
      </c>
      <c r="D36" s="41">
        <v>5503.2799999999952</v>
      </c>
      <c r="E36" s="39"/>
      <c r="F36" s="39"/>
      <c r="G36" s="39">
        <v>269.64</v>
      </c>
      <c r="H36" s="19"/>
      <c r="I36" s="23">
        <f>D36+E36-G36</f>
        <v>5233.6399999999949</v>
      </c>
    </row>
    <row r="37" spans="1:9" ht="15" thickBot="1" x14ac:dyDescent="0.35">
      <c r="A37" s="90"/>
      <c r="B37" s="91"/>
      <c r="C37" s="92"/>
      <c r="D37" s="92"/>
      <c r="E37" s="92"/>
      <c r="F37" s="92"/>
      <c r="G37" s="92"/>
      <c r="H37" s="93"/>
      <c r="I37" s="94"/>
    </row>
    <row r="38" spans="1:9" ht="15" thickBot="1" x14ac:dyDescent="0.35">
      <c r="A38" s="95" t="s">
        <v>21</v>
      </c>
      <c r="B38" s="96"/>
      <c r="C38" s="97">
        <f>C33+C34+C35+C36</f>
        <v>127772.3700000002</v>
      </c>
      <c r="D38" s="97">
        <f t="shared" ref="D38:I38" si="6">D33+D34+D35+D36</f>
        <v>502256.46000000043</v>
      </c>
      <c r="E38" s="97">
        <f t="shared" si="6"/>
        <v>0</v>
      </c>
      <c r="F38" s="97">
        <f t="shared" si="6"/>
        <v>0</v>
      </c>
      <c r="G38" s="97">
        <f t="shared" si="6"/>
        <v>14753.26</v>
      </c>
      <c r="H38" s="97">
        <f t="shared" si="6"/>
        <v>0</v>
      </c>
      <c r="I38" s="97">
        <f t="shared" si="6"/>
        <v>487503.20000000048</v>
      </c>
    </row>
    <row r="39" spans="1:9" ht="15" thickBot="1" x14ac:dyDescent="0.35">
      <c r="A39" s="98" t="s">
        <v>31</v>
      </c>
      <c r="B39" s="99"/>
      <c r="C39" s="49">
        <f>C38+C31+C24</f>
        <v>1023846.3940000002</v>
      </c>
      <c r="D39" s="49">
        <f t="shared" ref="D39:I39" si="7">D38+D31+D24</f>
        <v>1198140.4260000002</v>
      </c>
      <c r="E39" s="49">
        <f t="shared" si="7"/>
        <v>1312084.1099999999</v>
      </c>
      <c r="F39" s="49">
        <f t="shared" si="7"/>
        <v>1141156.92</v>
      </c>
      <c r="G39" s="49">
        <f t="shared" si="7"/>
        <v>1205450.93</v>
      </c>
      <c r="H39" s="49">
        <f t="shared" si="7"/>
        <v>1172244.3199999998</v>
      </c>
      <c r="I39" s="49">
        <f t="shared" si="7"/>
        <v>1304773.6060000001</v>
      </c>
    </row>
    <row r="40" spans="1:9" ht="15" hidden="1" thickBot="1" x14ac:dyDescent="0.35">
      <c r="A40" s="100"/>
      <c r="B40" s="101"/>
      <c r="C40" s="41"/>
      <c r="D40" s="41"/>
      <c r="E40" s="41"/>
      <c r="F40" s="41"/>
      <c r="G40" s="41"/>
      <c r="H40" s="19"/>
      <c r="I40" s="41"/>
    </row>
    <row r="41" spans="1:9" ht="15" hidden="1" thickBot="1" x14ac:dyDescent="0.35">
      <c r="A41" s="102"/>
      <c r="B41" s="103"/>
      <c r="C41" s="41"/>
      <c r="D41" s="41"/>
      <c r="E41" s="41"/>
      <c r="F41" s="41"/>
      <c r="G41" s="41"/>
      <c r="H41" s="39"/>
      <c r="I41" s="41"/>
    </row>
    <row r="42" spans="1:9" ht="15" hidden="1" thickBot="1" x14ac:dyDescent="0.35">
      <c r="A42" s="102"/>
      <c r="B42" s="103"/>
      <c r="C42" s="41"/>
      <c r="D42" s="41"/>
      <c r="E42" s="41"/>
      <c r="F42" s="41"/>
      <c r="G42" s="41"/>
      <c r="H42" s="39"/>
      <c r="I42" s="41"/>
    </row>
    <row r="43" spans="1:9" ht="15" hidden="1" thickBot="1" x14ac:dyDescent="0.35">
      <c r="A43" s="102"/>
      <c r="B43" s="103"/>
      <c r="C43" s="41"/>
      <c r="D43" s="41"/>
      <c r="E43" s="41"/>
      <c r="F43" s="41"/>
      <c r="G43" s="41"/>
      <c r="H43" s="39"/>
      <c r="I43" s="41"/>
    </row>
    <row r="44" spans="1:9" ht="15" thickBot="1" x14ac:dyDescent="0.35">
      <c r="A44" s="98"/>
      <c r="B44" s="99"/>
      <c r="C44" s="49"/>
      <c r="D44" s="49"/>
      <c r="E44" s="49"/>
      <c r="F44" s="49"/>
      <c r="G44" s="49"/>
      <c r="H44" s="49"/>
      <c r="I44" s="49"/>
    </row>
    <row r="45" spans="1:9" x14ac:dyDescent="0.3">
      <c r="A45" s="104"/>
      <c r="B45" s="105"/>
      <c r="C45" s="106"/>
      <c r="D45" s="106"/>
      <c r="E45" s="106"/>
      <c r="F45" s="106"/>
      <c r="G45" s="106"/>
      <c r="H45" s="106"/>
      <c r="I45" s="107"/>
    </row>
    <row r="46" spans="1:9" x14ac:dyDescent="0.3">
      <c r="A46" s="108"/>
      <c r="B46" s="109"/>
      <c r="C46" s="109"/>
      <c r="D46" s="109"/>
      <c r="E46" s="109"/>
      <c r="F46" s="109"/>
      <c r="G46" s="109"/>
      <c r="H46" s="109"/>
      <c r="I46" s="110"/>
    </row>
    <row r="47" spans="1:9" ht="15" thickBot="1" x14ac:dyDescent="0.35">
      <c r="A47" s="111"/>
      <c r="B47" s="112"/>
      <c r="C47" s="112"/>
      <c r="D47" s="112"/>
      <c r="E47" s="112"/>
      <c r="F47" s="112"/>
      <c r="G47" s="112"/>
      <c r="H47" s="112"/>
      <c r="I47" s="113"/>
    </row>
    <row r="48" spans="1:9" ht="15" thickBot="1" x14ac:dyDescent="0.35">
      <c r="A48" s="114" t="s">
        <v>32</v>
      </c>
      <c r="B48" s="115"/>
      <c r="C48" s="115"/>
      <c r="D48" s="116"/>
      <c r="E48" s="116"/>
      <c r="F48" s="116"/>
      <c r="G48" s="117"/>
      <c r="H48" s="118"/>
      <c r="I48" s="119">
        <f>SUM(I49:I64)</f>
        <v>328597</v>
      </c>
    </row>
    <row r="49" spans="1:9" x14ac:dyDescent="0.3">
      <c r="A49" s="120" t="s">
        <v>33</v>
      </c>
      <c r="B49" s="121"/>
      <c r="C49" s="121"/>
      <c r="D49" s="122"/>
      <c r="E49" s="122"/>
      <c r="F49" s="122"/>
      <c r="G49" s="123" t="s">
        <v>34</v>
      </c>
      <c r="H49" s="124" t="s">
        <v>35</v>
      </c>
      <c r="I49" s="125">
        <v>1894</v>
      </c>
    </row>
    <row r="50" spans="1:9" x14ac:dyDescent="0.3">
      <c r="A50" s="126" t="s">
        <v>36</v>
      </c>
      <c r="B50" s="127"/>
      <c r="C50" s="127"/>
      <c r="D50" s="127"/>
      <c r="E50" s="127"/>
      <c r="F50" s="128"/>
      <c r="G50" s="123" t="s">
        <v>34</v>
      </c>
      <c r="H50" s="124" t="s">
        <v>37</v>
      </c>
      <c r="I50" s="125">
        <v>1003</v>
      </c>
    </row>
    <row r="51" spans="1:9" x14ac:dyDescent="0.3">
      <c r="A51" s="120" t="s">
        <v>36</v>
      </c>
      <c r="B51" s="121"/>
      <c r="C51" s="121"/>
      <c r="D51" s="122"/>
      <c r="E51" s="122"/>
      <c r="F51" s="122"/>
      <c r="G51" s="123" t="s">
        <v>38</v>
      </c>
      <c r="H51" s="124" t="s">
        <v>37</v>
      </c>
      <c r="I51" s="125">
        <v>3069</v>
      </c>
    </row>
    <row r="52" spans="1:9" x14ac:dyDescent="0.3">
      <c r="A52" s="120" t="s">
        <v>33</v>
      </c>
      <c r="B52" s="121"/>
      <c r="C52" s="121"/>
      <c r="D52" s="122"/>
      <c r="E52" s="122"/>
      <c r="F52" s="122"/>
      <c r="G52" s="123" t="s">
        <v>38</v>
      </c>
      <c r="H52" s="124" t="s">
        <v>39</v>
      </c>
      <c r="I52" s="125">
        <v>4776</v>
      </c>
    </row>
    <row r="53" spans="1:9" x14ac:dyDescent="0.3">
      <c r="A53" s="120" t="s">
        <v>40</v>
      </c>
      <c r="B53" s="121"/>
      <c r="C53" s="121"/>
      <c r="D53" s="122"/>
      <c r="E53" s="122"/>
      <c r="F53" s="122"/>
      <c r="G53" s="129" t="s">
        <v>38</v>
      </c>
      <c r="H53" s="129" t="s">
        <v>41</v>
      </c>
      <c r="I53" s="130">
        <v>3292</v>
      </c>
    </row>
    <row r="54" spans="1:9" x14ac:dyDescent="0.3">
      <c r="A54" s="120" t="s">
        <v>42</v>
      </c>
      <c r="B54" s="121"/>
      <c r="C54" s="121"/>
      <c r="D54" s="122"/>
      <c r="E54" s="122"/>
      <c r="F54" s="122"/>
      <c r="G54" s="129" t="s">
        <v>38</v>
      </c>
      <c r="H54" s="129" t="s">
        <v>41</v>
      </c>
      <c r="I54" s="130">
        <v>1056</v>
      </c>
    </row>
    <row r="55" spans="1:9" ht="15" customHeight="1" x14ac:dyDescent="0.3">
      <c r="A55" s="120" t="s">
        <v>43</v>
      </c>
      <c r="B55" s="121"/>
      <c r="C55" s="121"/>
      <c r="D55" s="122"/>
      <c r="E55" s="122"/>
      <c r="F55" s="122"/>
      <c r="G55" s="124" t="s">
        <v>44</v>
      </c>
      <c r="H55" s="124" t="s">
        <v>39</v>
      </c>
      <c r="I55" s="125">
        <v>19000</v>
      </c>
    </row>
    <row r="56" spans="1:9" ht="15" customHeight="1" x14ac:dyDescent="0.3">
      <c r="A56" s="120" t="s">
        <v>45</v>
      </c>
      <c r="B56" s="121"/>
      <c r="C56" s="121"/>
      <c r="D56" s="122"/>
      <c r="E56" s="122"/>
      <c r="F56" s="122"/>
      <c r="G56" s="124" t="s">
        <v>46</v>
      </c>
      <c r="H56" s="124" t="s">
        <v>37</v>
      </c>
      <c r="I56" s="131">
        <v>617</v>
      </c>
    </row>
    <row r="57" spans="1:9" ht="41.25" customHeight="1" x14ac:dyDescent="0.3">
      <c r="A57" s="120" t="s">
        <v>47</v>
      </c>
      <c r="B57" s="121"/>
      <c r="C57" s="121"/>
      <c r="D57" s="122"/>
      <c r="E57" s="122"/>
      <c r="F57" s="122"/>
      <c r="G57" s="124" t="s">
        <v>48</v>
      </c>
      <c r="H57" s="124" t="s">
        <v>49</v>
      </c>
      <c r="I57" s="131">
        <v>5879</v>
      </c>
    </row>
    <row r="58" spans="1:9" x14ac:dyDescent="0.3">
      <c r="A58" s="120" t="s">
        <v>50</v>
      </c>
      <c r="B58" s="121"/>
      <c r="C58" s="121"/>
      <c r="D58" s="122"/>
      <c r="E58" s="122"/>
      <c r="F58" s="122"/>
      <c r="G58" s="124" t="s">
        <v>51</v>
      </c>
      <c r="H58" s="124" t="s">
        <v>52</v>
      </c>
      <c r="I58" s="131">
        <v>194639</v>
      </c>
    </row>
    <row r="59" spans="1:9" x14ac:dyDescent="0.3">
      <c r="A59" s="126" t="s">
        <v>53</v>
      </c>
      <c r="B59" s="127"/>
      <c r="C59" s="127"/>
      <c r="D59" s="127"/>
      <c r="E59" s="127"/>
      <c r="F59" s="128"/>
      <c r="G59" s="124" t="s">
        <v>54</v>
      </c>
      <c r="H59" s="132" t="s">
        <v>52</v>
      </c>
      <c r="I59" s="131">
        <v>9118</v>
      </c>
    </row>
    <row r="60" spans="1:9" ht="29.25" customHeight="1" x14ac:dyDescent="0.3">
      <c r="A60" s="126" t="s">
        <v>55</v>
      </c>
      <c r="B60" s="127"/>
      <c r="C60" s="127"/>
      <c r="D60" s="127"/>
      <c r="E60" s="127"/>
      <c r="F60" s="128"/>
      <c r="G60" s="124" t="s">
        <v>56</v>
      </c>
      <c r="H60" s="132" t="s">
        <v>52</v>
      </c>
      <c r="I60" s="131">
        <v>9621</v>
      </c>
    </row>
    <row r="61" spans="1:9" ht="29.25" customHeight="1" x14ac:dyDescent="0.3">
      <c r="A61" s="126" t="s">
        <v>57</v>
      </c>
      <c r="B61" s="127"/>
      <c r="C61" s="127"/>
      <c r="D61" s="127"/>
      <c r="E61" s="127"/>
      <c r="F61" s="128"/>
      <c r="G61" s="124" t="s">
        <v>56</v>
      </c>
      <c r="H61" s="132" t="s">
        <v>41</v>
      </c>
      <c r="I61" s="131">
        <v>56932</v>
      </c>
    </row>
    <row r="62" spans="1:9" x14ac:dyDescent="0.3">
      <c r="A62" s="126" t="s">
        <v>58</v>
      </c>
      <c r="B62" s="127"/>
      <c r="C62" s="127"/>
      <c r="D62" s="127"/>
      <c r="E62" s="127"/>
      <c r="F62" s="128"/>
      <c r="G62" s="124" t="s">
        <v>59</v>
      </c>
      <c r="H62" s="132" t="s">
        <v>39</v>
      </c>
      <c r="I62" s="131">
        <v>2894</v>
      </c>
    </row>
    <row r="63" spans="1:9" x14ac:dyDescent="0.3">
      <c r="A63" s="126" t="s">
        <v>60</v>
      </c>
      <c r="B63" s="127"/>
      <c r="C63" s="127"/>
      <c r="D63" s="127"/>
      <c r="E63" s="127"/>
      <c r="F63" s="128"/>
      <c r="G63" s="124" t="s">
        <v>59</v>
      </c>
      <c r="H63" s="132" t="s">
        <v>61</v>
      </c>
      <c r="I63" s="131">
        <v>13601</v>
      </c>
    </row>
    <row r="64" spans="1:9" x14ac:dyDescent="0.3">
      <c r="A64" s="126" t="s">
        <v>62</v>
      </c>
      <c r="B64" s="127"/>
      <c r="C64" s="127"/>
      <c r="D64" s="127"/>
      <c r="E64" s="127"/>
      <c r="F64" s="128"/>
      <c r="G64" s="124" t="s">
        <v>59</v>
      </c>
      <c r="H64" s="132" t="s">
        <v>37</v>
      </c>
      <c r="I64" s="131">
        <v>1206</v>
      </c>
    </row>
    <row r="65" spans="1:9" hidden="1" x14ac:dyDescent="0.3">
      <c r="A65" s="126"/>
      <c r="B65" s="127"/>
      <c r="C65" s="127"/>
      <c r="D65" s="127"/>
      <c r="E65" s="127"/>
      <c r="F65" s="128"/>
      <c r="G65" s="124"/>
      <c r="H65" s="132"/>
      <c r="I65" s="131"/>
    </row>
    <row r="66" spans="1:9" hidden="1" x14ac:dyDescent="0.3">
      <c r="A66" s="126"/>
      <c r="B66" s="127"/>
      <c r="C66" s="127"/>
      <c r="D66" s="127"/>
      <c r="E66" s="127"/>
      <c r="F66" s="128"/>
      <c r="G66" s="124"/>
      <c r="H66" s="132"/>
      <c r="I66" s="131"/>
    </row>
    <row r="67" spans="1:9" hidden="1" x14ac:dyDescent="0.3">
      <c r="A67" s="126"/>
      <c r="B67" s="127"/>
      <c r="C67" s="127"/>
      <c r="D67" s="127"/>
      <c r="E67" s="127"/>
      <c r="F67" s="128"/>
      <c r="G67" s="124"/>
      <c r="H67" s="132"/>
      <c r="I67" s="131"/>
    </row>
    <row r="68" spans="1:9" hidden="1" x14ac:dyDescent="0.3">
      <c r="A68" s="126"/>
      <c r="B68" s="127"/>
      <c r="C68" s="127"/>
      <c r="D68" s="127"/>
      <c r="E68" s="127"/>
      <c r="F68" s="128"/>
      <c r="G68" s="124"/>
      <c r="H68" s="132"/>
      <c r="I68" s="131"/>
    </row>
    <row r="69" spans="1:9" hidden="1" x14ac:dyDescent="0.3">
      <c r="A69" s="126"/>
      <c r="B69" s="127"/>
      <c r="C69" s="127"/>
      <c r="D69" s="127"/>
      <c r="E69" s="127"/>
      <c r="F69" s="128"/>
      <c r="G69" s="124"/>
      <c r="H69" s="132"/>
      <c r="I69" s="131"/>
    </row>
    <row r="70" spans="1:9" hidden="1" x14ac:dyDescent="0.3">
      <c r="A70" s="126"/>
      <c r="B70" s="127"/>
      <c r="C70" s="127"/>
      <c r="D70" s="127"/>
      <c r="E70" s="127"/>
      <c r="F70" s="128"/>
      <c r="G70" s="124"/>
      <c r="H70" s="124"/>
      <c r="I70" s="131"/>
    </row>
    <row r="71" spans="1:9" hidden="1" x14ac:dyDescent="0.3">
      <c r="A71" s="126"/>
      <c r="B71" s="127"/>
      <c r="C71" s="127"/>
      <c r="D71" s="127"/>
      <c r="E71" s="127"/>
      <c r="F71" s="128"/>
      <c r="G71" s="124"/>
      <c r="H71" s="124"/>
      <c r="I71" s="131"/>
    </row>
    <row r="72" spans="1:9" hidden="1" x14ac:dyDescent="0.3">
      <c r="A72" s="126"/>
      <c r="B72" s="127"/>
      <c r="C72" s="127"/>
      <c r="D72" s="127"/>
      <c r="E72" s="127"/>
      <c r="F72" s="128"/>
      <c r="G72" s="124"/>
      <c r="H72" s="124"/>
      <c r="I72" s="131"/>
    </row>
    <row r="73" spans="1:9" hidden="1" x14ac:dyDescent="0.3">
      <c r="A73" s="133"/>
      <c r="B73" s="134"/>
      <c r="C73" s="134"/>
      <c r="D73" s="135"/>
      <c r="E73" s="135"/>
      <c r="F73" s="135"/>
      <c r="G73" s="129"/>
      <c r="H73" s="129"/>
      <c r="I73" s="136"/>
    </row>
    <row r="74" spans="1:9" hidden="1" x14ac:dyDescent="0.3">
      <c r="A74" s="133"/>
      <c r="B74" s="134"/>
      <c r="C74" s="134"/>
      <c r="D74" s="135"/>
      <c r="E74" s="135"/>
      <c r="F74" s="135"/>
      <c r="G74" s="129"/>
      <c r="H74" s="129"/>
      <c r="I74" s="136"/>
    </row>
    <row r="75" spans="1:9" hidden="1" x14ac:dyDescent="0.3">
      <c r="A75" s="134"/>
      <c r="B75" s="137"/>
      <c r="C75" s="137"/>
      <c r="D75" s="137"/>
      <c r="E75" s="137"/>
      <c r="F75" s="137"/>
      <c r="G75" s="129"/>
      <c r="H75" s="129"/>
      <c r="I75" s="138"/>
    </row>
    <row r="76" spans="1:9" hidden="1" x14ac:dyDescent="0.3">
      <c r="A76" s="134"/>
      <c r="B76" s="134"/>
      <c r="C76" s="134"/>
      <c r="D76" s="135"/>
      <c r="E76" s="135"/>
      <c r="F76" s="135"/>
      <c r="G76" s="129"/>
      <c r="H76" s="129"/>
      <c r="I76" s="139"/>
    </row>
    <row r="77" spans="1:9" hidden="1" x14ac:dyDescent="0.3">
      <c r="A77" s="120"/>
      <c r="B77" s="121"/>
      <c r="C77" s="121"/>
      <c r="D77" s="122"/>
      <c r="E77" s="122"/>
      <c r="F77" s="122"/>
      <c r="G77" s="129"/>
      <c r="H77" s="124"/>
      <c r="I77" s="125"/>
    </row>
    <row r="78" spans="1:9" hidden="1" x14ac:dyDescent="0.3">
      <c r="A78" s="120"/>
      <c r="B78" s="121"/>
      <c r="C78" s="121"/>
      <c r="D78" s="122"/>
      <c r="E78" s="122"/>
      <c r="F78" s="122"/>
      <c r="G78" s="129"/>
      <c r="H78" s="124"/>
      <c r="I78" s="125"/>
    </row>
    <row r="79" spans="1:9" hidden="1" x14ac:dyDescent="0.3">
      <c r="A79" s="120"/>
      <c r="B79" s="121"/>
      <c r="C79" s="121"/>
      <c r="D79" s="122"/>
      <c r="E79" s="122"/>
      <c r="F79" s="122"/>
      <c r="G79" s="129"/>
      <c r="H79" s="124"/>
      <c r="I79" s="125"/>
    </row>
    <row r="80" spans="1:9" hidden="1" x14ac:dyDescent="0.3">
      <c r="A80" s="120"/>
      <c r="B80" s="121"/>
      <c r="C80" s="121"/>
      <c r="D80" s="122"/>
      <c r="E80" s="122"/>
      <c r="F80" s="122"/>
      <c r="G80" s="129"/>
      <c r="H80" s="124"/>
      <c r="I80" s="125"/>
    </row>
    <row r="81" spans="1:9" hidden="1" x14ac:dyDescent="0.3">
      <c r="A81" s="120"/>
      <c r="B81" s="121"/>
      <c r="C81" s="121"/>
      <c r="D81" s="122"/>
      <c r="E81" s="122"/>
      <c r="F81" s="122"/>
      <c r="G81" s="129"/>
      <c r="H81" s="124"/>
      <c r="I81" s="125"/>
    </row>
    <row r="82" spans="1:9" hidden="1" x14ac:dyDescent="0.3">
      <c r="A82" s="120"/>
      <c r="B82" s="121"/>
      <c r="C82" s="121"/>
      <c r="D82" s="122"/>
      <c r="E82" s="122"/>
      <c r="F82" s="122"/>
      <c r="G82" s="129"/>
      <c r="H82" s="124"/>
      <c r="I82" s="125"/>
    </row>
    <row r="83" spans="1:9" hidden="1" x14ac:dyDescent="0.3">
      <c r="A83" s="120"/>
      <c r="B83" s="121"/>
      <c r="C83" s="121"/>
      <c r="D83" s="122"/>
      <c r="E83" s="122"/>
      <c r="F83" s="122"/>
      <c r="G83" s="129"/>
      <c r="H83" s="124"/>
      <c r="I83" s="125"/>
    </row>
    <row r="84" spans="1:9" hidden="1" x14ac:dyDescent="0.3">
      <c r="A84" s="120"/>
      <c r="B84" s="121"/>
      <c r="C84" s="121"/>
      <c r="D84" s="122"/>
      <c r="E84" s="122"/>
      <c r="F84" s="122"/>
      <c r="G84" s="129"/>
      <c r="H84" s="124"/>
      <c r="I84" s="125"/>
    </row>
    <row r="85" spans="1:9" hidden="1" x14ac:dyDescent="0.3">
      <c r="A85" s="120"/>
      <c r="B85" s="121"/>
      <c r="C85" s="121"/>
      <c r="D85" s="122"/>
      <c r="E85" s="122"/>
      <c r="F85" s="122"/>
      <c r="G85" s="129"/>
      <c r="H85" s="124"/>
      <c r="I85" s="125"/>
    </row>
    <row r="86" spans="1:9" hidden="1" x14ac:dyDescent="0.3">
      <c r="A86" s="120"/>
      <c r="B86" s="121"/>
      <c r="C86" s="121"/>
      <c r="D86" s="122"/>
      <c r="E86" s="122"/>
      <c r="F86" s="122"/>
      <c r="G86" s="129"/>
      <c r="H86" s="124"/>
      <c r="I86" s="125"/>
    </row>
    <row r="87" spans="1:9" hidden="1" x14ac:dyDescent="0.3">
      <c r="A87" s="140"/>
      <c r="B87" s="141"/>
      <c r="C87" s="141"/>
      <c r="D87" s="142"/>
      <c r="E87" s="142"/>
      <c r="F87" s="142"/>
      <c r="G87" s="129"/>
      <c r="H87" s="124"/>
      <c r="I87" s="143"/>
    </row>
    <row r="88" spans="1:9" hidden="1" x14ac:dyDescent="0.3">
      <c r="A88" s="140"/>
      <c r="B88" s="141"/>
      <c r="C88" s="141"/>
      <c r="D88" s="142"/>
      <c r="E88" s="142"/>
      <c r="F88" s="142"/>
      <c r="G88" s="129"/>
      <c r="H88" s="124"/>
      <c r="I88" s="143"/>
    </row>
    <row r="89" spans="1:9" hidden="1" x14ac:dyDescent="0.3">
      <c r="A89" s="140"/>
      <c r="B89" s="141"/>
      <c r="C89" s="141"/>
      <c r="D89" s="142"/>
      <c r="E89" s="142"/>
      <c r="F89" s="142"/>
      <c r="G89" s="129"/>
      <c r="H89" s="124"/>
      <c r="I89" s="143"/>
    </row>
    <row r="90" spans="1:9" hidden="1" x14ac:dyDescent="0.3">
      <c r="A90" s="140"/>
      <c r="B90" s="141"/>
      <c r="C90" s="141"/>
      <c r="D90" s="142"/>
      <c r="E90" s="142"/>
      <c r="F90" s="142"/>
      <c r="G90" s="129"/>
      <c r="H90" s="124"/>
      <c r="I90" s="143"/>
    </row>
    <row r="91" spans="1:9" hidden="1" x14ac:dyDescent="0.3">
      <c r="A91" s="140"/>
      <c r="B91" s="141"/>
      <c r="C91" s="141"/>
      <c r="D91" s="142"/>
      <c r="E91" s="142"/>
      <c r="F91" s="142"/>
      <c r="G91" s="129"/>
      <c r="H91" s="124"/>
      <c r="I91" s="143"/>
    </row>
    <row r="92" spans="1:9" hidden="1" x14ac:dyDescent="0.3">
      <c r="A92" s="140"/>
      <c r="B92" s="141"/>
      <c r="C92" s="141"/>
      <c r="D92" s="142"/>
      <c r="E92" s="142"/>
      <c r="F92" s="142"/>
      <c r="G92" s="129"/>
      <c r="H92" s="124"/>
      <c r="I92" s="143"/>
    </row>
    <row r="93" spans="1:9" hidden="1" x14ac:dyDescent="0.3">
      <c r="A93" s="140"/>
      <c r="B93" s="141"/>
      <c r="C93" s="141"/>
      <c r="D93" s="142"/>
      <c r="E93" s="142"/>
      <c r="F93" s="142"/>
      <c r="G93" s="129"/>
      <c r="H93" s="124"/>
      <c r="I93" s="143"/>
    </row>
    <row r="94" spans="1:9" hidden="1" x14ac:dyDescent="0.3">
      <c r="A94" s="140"/>
      <c r="B94" s="141"/>
      <c r="C94" s="141"/>
      <c r="D94" s="142"/>
      <c r="E94" s="142"/>
      <c r="F94" s="142"/>
      <c r="G94" s="129"/>
      <c r="H94" s="124"/>
      <c r="I94" s="143"/>
    </row>
    <row r="95" spans="1:9" hidden="1" x14ac:dyDescent="0.3">
      <c r="A95" s="140"/>
      <c r="B95" s="141"/>
      <c r="C95" s="141"/>
      <c r="D95" s="142"/>
      <c r="E95" s="142"/>
      <c r="F95" s="142"/>
      <c r="G95" s="129"/>
      <c r="H95" s="124"/>
      <c r="I95" s="143"/>
    </row>
    <row r="96" spans="1:9" hidden="1" x14ac:dyDescent="0.3">
      <c r="A96" s="140"/>
      <c r="B96" s="141"/>
      <c r="C96" s="141"/>
      <c r="D96" s="142"/>
      <c r="E96" s="142"/>
      <c r="F96" s="142"/>
      <c r="G96" s="129"/>
      <c r="H96" s="124"/>
      <c r="I96" s="143"/>
    </row>
    <row r="97" spans="1:9" hidden="1" x14ac:dyDescent="0.3">
      <c r="A97" s="140"/>
      <c r="B97" s="141"/>
      <c r="C97" s="141"/>
      <c r="D97" s="142"/>
      <c r="E97" s="142"/>
      <c r="F97" s="142"/>
      <c r="G97" s="129"/>
      <c r="H97" s="124"/>
      <c r="I97" s="143"/>
    </row>
    <row r="98" spans="1:9" hidden="1" x14ac:dyDescent="0.3">
      <c r="A98" s="140"/>
      <c r="B98" s="141"/>
      <c r="C98" s="141"/>
      <c r="D98" s="142"/>
      <c r="E98" s="142"/>
      <c r="F98" s="142"/>
      <c r="G98" s="129"/>
      <c r="H98" s="124"/>
      <c r="I98" s="143"/>
    </row>
    <row r="99" spans="1:9" hidden="1" x14ac:dyDescent="0.3">
      <c r="A99" s="140"/>
      <c r="B99" s="141"/>
      <c r="C99" s="141"/>
      <c r="D99" s="142"/>
      <c r="E99" s="142"/>
      <c r="F99" s="142"/>
      <c r="G99" s="129"/>
      <c r="H99" s="124"/>
      <c r="I99" s="143"/>
    </row>
    <row r="100" spans="1:9" hidden="1" x14ac:dyDescent="0.3">
      <c r="A100" s="140"/>
      <c r="B100" s="141"/>
      <c r="C100" s="141"/>
      <c r="D100" s="142"/>
      <c r="E100" s="142"/>
      <c r="F100" s="142"/>
      <c r="G100" s="129"/>
      <c r="H100" s="124"/>
      <c r="I100" s="143"/>
    </row>
    <row r="101" spans="1:9" hidden="1" x14ac:dyDescent="0.3">
      <c r="A101" s="134"/>
      <c r="B101" s="134"/>
      <c r="C101" s="134"/>
      <c r="D101" s="134"/>
      <c r="E101" s="134"/>
      <c r="F101" s="134"/>
      <c r="G101" s="129"/>
      <c r="H101" s="129"/>
      <c r="I101" s="138"/>
    </row>
    <row r="102" spans="1:9" hidden="1" x14ac:dyDescent="0.3">
      <c r="A102" s="134"/>
      <c r="B102" s="134"/>
      <c r="C102" s="134"/>
      <c r="D102" s="134"/>
      <c r="E102" s="134"/>
      <c r="F102" s="134"/>
      <c r="G102" s="129"/>
      <c r="H102" s="144"/>
      <c r="I102" s="138"/>
    </row>
    <row r="103" spans="1:9" hidden="1" x14ac:dyDescent="0.3">
      <c r="A103" s="134"/>
      <c r="B103" s="134"/>
      <c r="C103" s="134"/>
      <c r="D103" s="134"/>
      <c r="E103" s="134"/>
      <c r="F103" s="134"/>
      <c r="G103" s="129"/>
      <c r="H103" s="144"/>
      <c r="I103" s="138"/>
    </row>
    <row r="104" spans="1:9" hidden="1" x14ac:dyDescent="0.3">
      <c r="A104" s="134"/>
      <c r="B104" s="134"/>
      <c r="C104" s="134"/>
      <c r="D104" s="134"/>
      <c r="E104" s="134"/>
      <c r="F104" s="134"/>
      <c r="G104" s="129"/>
      <c r="H104" s="129"/>
      <c r="I104" s="138"/>
    </row>
    <row r="105" spans="1:9" hidden="1" x14ac:dyDescent="0.3">
      <c r="A105" s="145"/>
      <c r="B105" s="145"/>
      <c r="C105" s="145"/>
      <c r="D105" s="145"/>
      <c r="E105" s="145"/>
      <c r="F105" s="145"/>
      <c r="G105" s="146"/>
      <c r="H105" s="146"/>
      <c r="I105" s="147"/>
    </row>
    <row r="106" spans="1:9" hidden="1" x14ac:dyDescent="0.3">
      <c r="A106" s="148"/>
      <c r="B106" s="148"/>
      <c r="C106" s="148"/>
      <c r="D106" s="148"/>
      <c r="E106" s="148"/>
      <c r="F106" s="148"/>
      <c r="G106" s="146"/>
      <c r="H106" s="146"/>
      <c r="I106" s="147"/>
    </row>
    <row r="107" spans="1:9" hidden="1" x14ac:dyDescent="0.3">
      <c r="A107" s="148"/>
      <c r="B107" s="148"/>
      <c r="C107" s="148"/>
      <c r="D107" s="148"/>
      <c r="E107" s="148"/>
      <c r="F107" s="148"/>
      <c r="G107" s="146"/>
      <c r="H107" s="146"/>
      <c r="I107" s="147"/>
    </row>
    <row r="108" spans="1:9" hidden="1" x14ac:dyDescent="0.3">
      <c r="A108" s="149"/>
      <c r="B108" s="149"/>
      <c r="C108" s="149"/>
      <c r="D108" s="149"/>
      <c r="E108" s="149"/>
      <c r="F108" s="149"/>
      <c r="G108" s="146"/>
      <c r="H108" s="146"/>
      <c r="I108" s="147"/>
    </row>
    <row r="109" spans="1:9" hidden="1" x14ac:dyDescent="0.3">
      <c r="A109" s="148"/>
      <c r="B109" s="148"/>
      <c r="C109" s="148"/>
      <c r="D109" s="148"/>
      <c r="E109" s="148"/>
      <c r="F109" s="148"/>
      <c r="G109" s="146"/>
      <c r="H109" s="146"/>
      <c r="I109" s="147"/>
    </row>
    <row r="110" spans="1:9" hidden="1" x14ac:dyDescent="0.3">
      <c r="A110" s="148"/>
      <c r="B110" s="148"/>
      <c r="C110" s="148"/>
      <c r="D110" s="148"/>
      <c r="E110" s="148"/>
      <c r="F110" s="148"/>
      <c r="G110" s="146"/>
      <c r="H110" s="146"/>
      <c r="I110" s="147"/>
    </row>
    <row r="111" spans="1:9" hidden="1" x14ac:dyDescent="0.3">
      <c r="A111" s="148"/>
      <c r="B111" s="148"/>
      <c r="C111" s="148"/>
      <c r="D111" s="148"/>
      <c r="E111" s="148"/>
      <c r="F111" s="148"/>
      <c r="G111" s="146"/>
      <c r="H111" s="146"/>
      <c r="I111" s="147"/>
    </row>
    <row r="112" spans="1:9" x14ac:dyDescent="0.3">
      <c r="A112" s="150"/>
      <c r="B112" s="150"/>
      <c r="C112" s="150"/>
      <c r="D112" s="150"/>
      <c r="E112" s="150"/>
      <c r="F112" s="150"/>
      <c r="G112" s="146"/>
      <c r="H112" s="146"/>
      <c r="I112" s="147"/>
    </row>
    <row r="113" spans="1:9" x14ac:dyDescent="0.3">
      <c r="A113" s="151"/>
      <c r="B113" s="152"/>
      <c r="C113" s="152"/>
      <c r="D113" s="153"/>
      <c r="E113" s="153"/>
      <c r="F113" s="153"/>
      <c r="G113" s="154"/>
      <c r="H113" s="154"/>
      <c r="I113" s="155"/>
    </row>
    <row r="114" spans="1:9" ht="15" thickBot="1" x14ac:dyDescent="0.35">
      <c r="A114" s="156"/>
      <c r="B114" s="157"/>
      <c r="C114" s="157"/>
      <c r="D114" s="157"/>
      <c r="E114" s="157"/>
      <c r="F114" s="157"/>
      <c r="G114" s="157"/>
      <c r="H114" s="157"/>
      <c r="I114" s="158"/>
    </row>
    <row r="115" spans="1:9" ht="15" hidden="1" thickBot="1" x14ac:dyDescent="0.35">
      <c r="A115" s="159" t="s">
        <v>63</v>
      </c>
      <c r="B115" s="160"/>
      <c r="C115" s="160"/>
      <c r="D115" s="161"/>
      <c r="E115" s="161"/>
      <c r="F115" s="161"/>
      <c r="G115" s="162"/>
      <c r="H115" s="162"/>
      <c r="I115" s="163">
        <f>I116</f>
        <v>0</v>
      </c>
    </row>
    <row r="116" spans="1:9" ht="32.25" hidden="1" customHeight="1" thickBot="1" x14ac:dyDescent="0.35">
      <c r="A116" s="164"/>
      <c r="B116" s="165"/>
      <c r="C116" s="165"/>
      <c r="D116" s="166"/>
      <c r="E116" s="166"/>
      <c r="F116" s="166"/>
      <c r="G116" s="167"/>
      <c r="H116" s="167"/>
      <c r="I116" s="168"/>
    </row>
    <row r="117" spans="1:9" ht="15" hidden="1" thickBot="1" x14ac:dyDescent="0.35">
      <c r="A117" s="169" t="s">
        <v>64</v>
      </c>
      <c r="B117" s="170"/>
      <c r="C117" s="170"/>
      <c r="D117" s="171"/>
      <c r="E117" s="171"/>
      <c r="F117" s="172"/>
      <c r="G117" s="173"/>
      <c r="H117" s="174"/>
      <c r="I117" s="175">
        <f>I118+I119+I120+I121+I122+I123+I124+I125+I126</f>
        <v>0</v>
      </c>
    </row>
    <row r="118" spans="1:9" hidden="1" x14ac:dyDescent="0.3">
      <c r="A118" s="176" t="s">
        <v>65</v>
      </c>
      <c r="B118" s="177"/>
      <c r="C118" s="177"/>
      <c r="D118" s="178"/>
      <c r="E118" s="178"/>
      <c r="F118" s="179"/>
      <c r="G118" s="180" t="s">
        <v>66</v>
      </c>
      <c r="H118" s="181"/>
      <c r="I118" s="182"/>
    </row>
    <row r="119" spans="1:9" hidden="1" x14ac:dyDescent="0.3">
      <c r="A119" s="183" t="s">
        <v>67</v>
      </c>
      <c r="B119" s="184"/>
      <c r="C119" s="184"/>
      <c r="D119" s="185"/>
      <c r="E119" s="185"/>
      <c r="F119" s="186"/>
      <c r="G119" s="187" t="s">
        <v>66</v>
      </c>
      <c r="H119" s="188"/>
      <c r="I119" s="189"/>
    </row>
    <row r="120" spans="1:9" hidden="1" x14ac:dyDescent="0.3">
      <c r="A120" s="151"/>
      <c r="B120" s="152"/>
      <c r="C120" s="152"/>
      <c r="D120" s="153"/>
      <c r="E120" s="153"/>
      <c r="F120" s="153"/>
      <c r="G120" s="187"/>
      <c r="H120" s="188"/>
      <c r="I120" s="189"/>
    </row>
    <row r="121" spans="1:9" ht="27" hidden="1" x14ac:dyDescent="0.3">
      <c r="A121" s="183" t="s">
        <v>68</v>
      </c>
      <c r="B121" s="184"/>
      <c r="C121" s="184"/>
      <c r="D121" s="185"/>
      <c r="E121" s="185"/>
      <c r="F121" s="186"/>
      <c r="G121" s="190" t="s">
        <v>69</v>
      </c>
      <c r="H121" s="188"/>
      <c r="I121" s="189"/>
    </row>
    <row r="122" spans="1:9" hidden="1" x14ac:dyDescent="0.3">
      <c r="A122" s="183" t="s">
        <v>70</v>
      </c>
      <c r="B122" s="184"/>
      <c r="C122" s="184"/>
      <c r="D122" s="185"/>
      <c r="E122" s="185"/>
      <c r="F122" s="186"/>
      <c r="G122" s="187" t="s">
        <v>66</v>
      </c>
      <c r="H122" s="188"/>
      <c r="I122" s="189"/>
    </row>
    <row r="123" spans="1:9" hidden="1" x14ac:dyDescent="0.3">
      <c r="A123" s="183" t="s">
        <v>71</v>
      </c>
      <c r="B123" s="184"/>
      <c r="C123" s="184"/>
      <c r="D123" s="185"/>
      <c r="E123" s="185"/>
      <c r="F123" s="186"/>
      <c r="G123" s="187" t="s">
        <v>72</v>
      </c>
      <c r="H123" s="188"/>
      <c r="I123" s="189"/>
    </row>
    <row r="124" spans="1:9" hidden="1" x14ac:dyDescent="0.3">
      <c r="A124" s="151" t="s">
        <v>73</v>
      </c>
      <c r="B124" s="152"/>
      <c r="C124" s="152"/>
      <c r="D124" s="153"/>
      <c r="E124" s="153"/>
      <c r="F124" s="153"/>
      <c r="G124" s="187" t="s">
        <v>66</v>
      </c>
      <c r="H124" s="188"/>
      <c r="I124" s="189"/>
    </row>
    <row r="125" spans="1:9" hidden="1" x14ac:dyDescent="0.3">
      <c r="A125" s="183" t="s">
        <v>74</v>
      </c>
      <c r="B125" s="184"/>
      <c r="C125" s="184"/>
      <c r="D125" s="185"/>
      <c r="E125" s="185"/>
      <c r="F125" s="186"/>
      <c r="G125" s="187" t="s">
        <v>75</v>
      </c>
      <c r="H125" s="154"/>
      <c r="I125" s="191"/>
    </row>
    <row r="126" spans="1:9" ht="15" hidden="1" thickBot="1" x14ac:dyDescent="0.35">
      <c r="A126" s="192" t="s">
        <v>76</v>
      </c>
      <c r="B126" s="193"/>
      <c r="C126" s="193"/>
      <c r="D126" s="194"/>
      <c r="E126" s="194"/>
      <c r="F126" s="195"/>
      <c r="G126" s="196" t="s">
        <v>66</v>
      </c>
      <c r="H126" s="197"/>
      <c r="I126" s="198"/>
    </row>
  </sheetData>
  <mergeCells count="107">
    <mergeCell ref="A121:F121"/>
    <mergeCell ref="A122:F122"/>
    <mergeCell ref="A123:F123"/>
    <mergeCell ref="A124:F124"/>
    <mergeCell ref="A125:F125"/>
    <mergeCell ref="A126:F126"/>
    <mergeCell ref="A115:F115"/>
    <mergeCell ref="A116:F116"/>
    <mergeCell ref="A117:F117"/>
    <mergeCell ref="A118:F118"/>
    <mergeCell ref="A119:F119"/>
    <mergeCell ref="A120:F120"/>
    <mergeCell ref="A109:F109"/>
    <mergeCell ref="A110:F110"/>
    <mergeCell ref="A111:F111"/>
    <mergeCell ref="A112:F112"/>
    <mergeCell ref="A113:F113"/>
    <mergeCell ref="A114:I114"/>
    <mergeCell ref="A103:F103"/>
    <mergeCell ref="A104:F104"/>
    <mergeCell ref="A105:F105"/>
    <mergeCell ref="A106:F106"/>
    <mergeCell ref="A107:F107"/>
    <mergeCell ref="A108:F108"/>
    <mergeCell ref="A83:F83"/>
    <mergeCell ref="A84:F84"/>
    <mergeCell ref="A85:F85"/>
    <mergeCell ref="A86:F86"/>
    <mergeCell ref="A101:F101"/>
    <mergeCell ref="A102:F102"/>
    <mergeCell ref="A77:F77"/>
    <mergeCell ref="A78:F78"/>
    <mergeCell ref="A79:F79"/>
    <mergeCell ref="A80:F80"/>
    <mergeCell ref="A81:F81"/>
    <mergeCell ref="A82:F82"/>
    <mergeCell ref="A71:F71"/>
    <mergeCell ref="A72:F72"/>
    <mergeCell ref="A73:F73"/>
    <mergeCell ref="A74:F74"/>
    <mergeCell ref="A75:F75"/>
    <mergeCell ref="A76:F76"/>
    <mergeCell ref="A65:F65"/>
    <mergeCell ref="A66:F66"/>
    <mergeCell ref="A67:F67"/>
    <mergeCell ref="A68:F68"/>
    <mergeCell ref="A69:F69"/>
    <mergeCell ref="A70:F70"/>
    <mergeCell ref="A59:F59"/>
    <mergeCell ref="A60:F60"/>
    <mergeCell ref="A61:F61"/>
    <mergeCell ref="A62:F62"/>
    <mergeCell ref="A63:F63"/>
    <mergeCell ref="A64:F64"/>
    <mergeCell ref="A53:F53"/>
    <mergeCell ref="A54:F54"/>
    <mergeCell ref="A55:F55"/>
    <mergeCell ref="A56:F56"/>
    <mergeCell ref="A57:F57"/>
    <mergeCell ref="A58:F58"/>
    <mergeCell ref="A45:I47"/>
    <mergeCell ref="A48:F48"/>
    <mergeCell ref="A49:F49"/>
    <mergeCell ref="A50:F50"/>
    <mergeCell ref="A51:F51"/>
    <mergeCell ref="A52:F52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I32"/>
    <mergeCell ref="A20:B20"/>
    <mergeCell ref="A21:B21"/>
    <mergeCell ref="A22:B22"/>
    <mergeCell ref="A23:B23"/>
    <mergeCell ref="A24:B24"/>
    <mergeCell ref="A26:B26"/>
    <mergeCell ref="A14:B14"/>
    <mergeCell ref="A15:B15"/>
    <mergeCell ref="A16:B16"/>
    <mergeCell ref="A17:B17"/>
    <mergeCell ref="A18:B18"/>
    <mergeCell ref="A19:B19"/>
    <mergeCell ref="A8:I8"/>
    <mergeCell ref="A9:B9"/>
    <mergeCell ref="A10:B10"/>
    <mergeCell ref="A11:B11"/>
    <mergeCell ref="A12:B12"/>
    <mergeCell ref="A13:B13"/>
    <mergeCell ref="A3:I3"/>
    <mergeCell ref="A4:I4"/>
    <mergeCell ref="A5:I5"/>
    <mergeCell ref="A6:B6"/>
    <mergeCell ref="A7:B7"/>
  </mergeCells>
  <pageMargins left="0.7" right="0.7" top="0.75" bottom="0.75" header="0.3" footer="0.3"/>
  <pageSetup paperSize="9" scale="5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40 лет Победы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2023-03-22T10:03:50Z</dcterms:created>
  <dcterms:modified xsi:type="dcterms:W3CDTF">2023-03-22T10:05:09Z</dcterms:modified>
</cp:coreProperties>
</file>