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85" i="1" l="1"/>
  <c r="E82" i="1"/>
  <c r="E81" i="1"/>
  <c r="E79" i="1"/>
  <c r="E77" i="1"/>
  <c r="F64" i="1"/>
  <c r="F15" i="1"/>
  <c r="F13" i="1"/>
  <c r="F9" i="1"/>
  <c r="E8" i="1"/>
  <c r="F8" i="1" s="1"/>
  <c r="E7" i="1"/>
  <c r="F7" i="1" s="1"/>
  <c r="E6" i="1"/>
  <c r="F6" i="1" s="1"/>
  <c r="F5" i="1"/>
  <c r="F70" i="1" s="1"/>
  <c r="K75" i="1" l="1"/>
  <c r="K71" i="1"/>
</calcChain>
</file>

<file path=xl/sharedStrings.xml><?xml version="1.0" encoding="utf-8"?>
<sst xmlns="http://schemas.openxmlformats.org/spreadsheetml/2006/main" count="154" uniqueCount="131">
  <si>
    <t>ГОДОВОЙ АКТ  за 2025 год</t>
  </si>
  <si>
    <t>приёмки оказанных услуг и  выполненныхх работ по содержанию и текущему ремонту общего имущества в многоквартирном доме № 13 по ул. Лесная, пгт. Хелюля,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</si>
  <si>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</si>
  <si>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</si>
  <si>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</si>
  <si>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</si>
  <si>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</si>
  <si>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- 3357,40 кв.м.)</t>
  </si>
  <si>
    <t xml:space="preserve">Уборка лестничных клеток </t>
  </si>
  <si>
    <t xml:space="preserve">ежедневно    </t>
  </si>
  <si>
    <r>
      <t>руб./ м</t>
    </r>
    <r>
      <rPr>
        <vertAlign val="superscript"/>
        <sz val="11"/>
        <color theme="1"/>
        <rFont val="Calibri"/>
        <family val="2"/>
        <charset val="204"/>
        <scheme val="minor"/>
      </rPr>
      <t>2</t>
    </r>
  </si>
  <si>
    <t xml:space="preserve">  3,49 руб./кв.м.</t>
  </si>
  <si>
    <t>перерасчет</t>
  </si>
  <si>
    <t xml:space="preserve">Содержание придомовой территории </t>
  </si>
  <si>
    <t>6 раз в неделю</t>
  </si>
  <si>
    <t xml:space="preserve">   3,49 руб./кв.м.</t>
  </si>
  <si>
    <t>Скашивание травы на придомовой территории  - 15.06.2024 г., 20.07.2024 г., 14.09.2024 г.</t>
  </si>
  <si>
    <t>Скашивание травы на придомовой территории на первый раз - 27.06.2025 г.,22.07.2025 г.,03.09.2025г.</t>
  </si>
  <si>
    <t>Доставка подсыпного материала для дворника - 11.12.2025 г.</t>
  </si>
  <si>
    <t>Дератизация подвального помещения</t>
  </si>
  <si>
    <t>ежемесячно</t>
  </si>
  <si>
    <t xml:space="preserve">   0,13 руб./кв.м.</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</si>
  <si>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</si>
  <si>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 xml:space="preserve">1 раз перед началом отопительного сезона 2025-2026 гг. (19.08.2025 г.) </t>
  </si>
  <si>
    <t>руб./ м2</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</si>
  <si>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</si>
  <si>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</si>
  <si>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 xml:space="preserve">      4,83 руб./кв.м.</t>
  </si>
  <si>
    <t>Плановое снятие показаний ОДПУ ХВС - 10.01.2025 г.,10.02.2025 г., 11.03.2025 г.,  11.04.2025 г.,08.05.2025 г.,11.06.2025 г.,11.07.2025 г.,09.08.2025 г.,10.09.2025 г.,10.10.2025 г.,10.11.2025 г., 10.12.2025 г.</t>
  </si>
  <si>
    <t>Плановая проверка работоспособности УУТЭ (узел учета тепловой энергии) - 10.01.2025 г.,10.02.2025 г.,11.03.2025 г., 19.03.2025 г., 26.03.2025 г., 11.04.2025 г., 18.04.2025 г., 25.04.2025 г., 08.05.2025 г.,03.10.2025, 10.10.2025, 17.10.2025 г., 05.11.2025, 13.11.2025 г., 20.11.2025 г.,27.11.2025 г., 05.12.2025 г., 11.12.2025 г., 15.12.2025 г., 19.12.2025 г.,26.12.2025 г.</t>
  </si>
  <si>
    <t>Снятие показаний ОДПУ ТЭ
Снятие архивных данных УУТЭ за январь 2025г.-  17.01.2025 г.</t>
  </si>
  <si>
    <t>Снятие показаний ОДПУ ТЭ
Снятие архивных данных УУТЭ за февраль 2025г.- 17.02.2025 г.</t>
  </si>
  <si>
    <t>Снятие показаний ОДПУ ТЭ
Снятие архивных данных УУТЭ за март 2025г.- 19.03.2025 г.</t>
  </si>
  <si>
    <t>Снятие показаний ОДПУ ТЭ
Снятие архивных данных УУТЭ за апрель 2025г.-18.04.2025 г.</t>
  </si>
  <si>
    <t>Снятие показаний ОДПУ ТЭ
Снятие архивных данных УУТЭ за май 2025г.- 21.05.2025 г.</t>
  </si>
  <si>
    <t>Снятие показаний ОДПУ ТЭ
Снятие архивных данных УУТЭ за октябрь  2025г.-20.10.2025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</si>
  <si>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</si>
  <si>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</si>
  <si>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21.01.2025 г.,21.02.2025 г., 21.03.2025 г.,22.04.2025 г., 22.05.2025 г.,20.06.2025 г.,20.07.2025 г.,21.08.2025 г.,23.09.2025 г., 22.10.2025 г.,21.11.2025 г.,22.12.2025 г.</t>
  </si>
  <si>
    <t>Снятие показаний ОДПУ ЭЭ -  21.01.2025 г.,21.02.2025 г., 21.03.2025 г.,22.04.2025 г.,22.05.2025 г.,20.06.2025 г.,20.07.2025 г.,21.08.2025 г.,23.09.2025 г., 22.10.2025 г.,21.11.2025 г.,22.12.2025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</si>
  <si>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21.01.2025 г., 21.02.2025 г., 21.03.2025 г.,22.04.2025 г.,22.05.2025 г.,20.06.2025 г.,20.07.2025 г.,21.08.2025 г.,23.09.2025 г., 22.10.2025 г.,21.11.2025 г.,22.12.2025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</si>
  <si>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</si>
  <si>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- 27.01.2025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</si>
  <si>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-27.01.2025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</si>
  <si>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-27.01.2025 г.,28.02.2025 г.,27.03.2025 г.,25.04.2025 г.,26.05.2025 г.,25.06.2025 г.,21.07.2025 г.,25.08.2025 г.,25.09.2025 г.,24.10.2025 г.,25.11.2025 г.,25.12.2025 г.</t>
  </si>
  <si>
    <t>Промывка и прочистка ПРЭМов в УУТЭ (узел учета тепловой энергии) - 21.03.2025 г.</t>
  </si>
  <si>
    <t>Осмотр внутриквартирной разводки системы водоотведения в кв. № 4 после выполненных работ по замене аварийного участка внутриквартирной канализации - 27.03.2025 г.</t>
  </si>
  <si>
    <t xml:space="preserve">Размещение на информационных стендах в подъезде №№ 1, 2,3,4 годового отчета за 2024 год по содержанию и ремонту общего имущества в МКД № 13 по ул. Лесная, пгт. Хелюля. Информацию о состоянии лицевого счета за период с 01.01.2024 г. по 31.12.2024 г. - 24.04.2025 г. </t>
  </si>
  <si>
    <t>Замена перегоревших лампочек в подвальном помещении № 2 - 14.05.2025 г.</t>
  </si>
  <si>
    <t>Осмотр системы водоотведения в подвальном помещении № 2 на предмет утечек - 14.05.2025 г.</t>
  </si>
  <si>
    <t>Прочистка канализационного выпуска с подвального помещения № 2 диам. 100 мм - 10 м.п. - 14.05.2025 г.</t>
  </si>
  <si>
    <t>Осмотр системы водоотведения по стояку кв. №№ 37,40 в санузле - 16.05.2025 г.</t>
  </si>
  <si>
    <t>Осмотр общедомовой системы водоотведения в подвальном помещении № 2 -канализация работает исправно - 16.05.2025 г.</t>
  </si>
  <si>
    <t>Протяжка контактов в распределительной коробке в подвальном помещении № 2 - 19.05.2025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</si>
  <si>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</si>
  <si>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Замена шарового крана на врезке холодного водоснабжения в квартиру № 55 - 04.06.2025 г.</t>
  </si>
  <si>
    <t>Замеры напряжения в ВРУ , КЯ и в эл. щите по просьбе кв. № 36 - 04.06.2025 г.</t>
  </si>
  <si>
    <t>Выполнен осмотр : выломан доводчик в металлических входных дверях в подъезде № 1, доводчик с дверного полотна демонтирован, требуется замена доводчика- 23.06.2025 г.</t>
  </si>
  <si>
    <t>Замена перегоревших лампочек в подвальном помещении № 1, в помещении узла учета тепловой энергии - 19.08.2025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</si>
  <si>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- 19.08.2025 г.</t>
  </si>
  <si>
    <t>Открытие системы теплоснабжения в доме по требованию диспетчера ГУП РК "КарелКоммунЭнерго", в связи с началом отопительного сезона 2024-2025 гг.- 29.09.2024 г.</t>
  </si>
  <si>
    <t>Ликвидация воздушных пробок в системе отопления (в стояках) в квартире № 64 - 01.10.2025 г.</t>
  </si>
  <si>
    <t>Ликвидация воздушных пробок в системе отопления (в стояке) диам. 1/2 - в подвальном помещении по кв. № 1,2,3,4,19,20,21,60 - 07.10.2025 г.</t>
  </si>
  <si>
    <t>Ликвидация воздушных пробок в системе отопления (в стояке) диам. 3/4 - 4 шт. в подвальном помещении по кв. № 60 - 08.10.2025 г.</t>
  </si>
  <si>
    <t>Ликвидация воздушных пробок в системе отопления (в стояках) по дому - 09.10.2025 г., 10.10.2025 г., 13.10.2025 г., 14.10.2025 г., 15.10.2025 г., 17.10.2025 г., 20.10.2025 г., 22.10.2025 г., 23.10.2025 г.</t>
  </si>
  <si>
    <t>Осмотр спускного крана на радиаторе системы теплоснабжения в кв. № 33 - 22.10.2025 г.</t>
  </si>
  <si>
    <t>Устранение засоров внутренних канализационных трубопроводов диам. 100 мм. в подвальном помещении № 1 - 10 м.п. (причина засора - ЯБЛОКИ!!!) - 27.10.2025 г.</t>
  </si>
  <si>
    <t>Ликвидация воздушных пробок в системе отопления (по стояку кв. № 45) - 27.10.2025 г.</t>
  </si>
  <si>
    <t>Замена перегоревших лампочек в подъезде № 2 и в подвальном помещении - 29.10.2025 г.</t>
  </si>
  <si>
    <t xml:space="preserve"> Ликвидация воздушных пробок в системе отопления по стояку кв. № 1 (кухня, ванна) в подвальном помещении - 10.11.2025 г.</t>
  </si>
  <si>
    <t>Ликвидация воздушных пробок в системе отопления (в стояке) в подвальном помещении по кв. № 26 - 14.11.2025 г.</t>
  </si>
  <si>
    <t>Ликвидация воздушных пробок в системе отопления (в стояках) диам. 3/4 в количестве 12 шт. в подвальном помещении - 19.11.2025 г.</t>
  </si>
  <si>
    <t xml:space="preserve"> Ликвидация воздушных пробок в системе отопления (в стояке) по кв. № 45 - 20.11.2025 г.</t>
  </si>
  <si>
    <t>Промывка фильтра в узле учета тепловой энергии - 20.11.2025 г.</t>
  </si>
  <si>
    <t>Замена перегоревших лампочек в светильниках над входом в подъезд №№ 3,4 - 16.12.2025 г.</t>
  </si>
  <si>
    <t>Вызов слесаря-сантехника для консультации по внутриквартирной разводке системы холодного водоснабжения в кв. № 45 - 30.12.2025 г.</t>
  </si>
  <si>
    <t>Аварийно-диспетчерская служба</t>
  </si>
  <si>
    <r>
      <t>руб./ м</t>
    </r>
    <r>
      <rPr>
        <b/>
        <vertAlign val="superscript"/>
        <sz val="11"/>
        <color theme="1"/>
        <rFont val="Calibri"/>
        <family val="2"/>
        <charset val="204"/>
        <scheme val="minor"/>
      </rPr>
      <t>2</t>
    </r>
  </si>
  <si>
    <t xml:space="preserve">    2,72 руб./кв.м.</t>
  </si>
  <si>
    <t>Осмотр системы канализации подвальном помещении внутридомовые сети водоотведения рабочем состоянии стоит наружная линия канализации заявка передана ООО "Сортавальский водоканал" для исполнения - 04.01.2025 г.</t>
  </si>
  <si>
    <t>Осмотр квартиры № 2 на предмет залития, утечек не обнаружено, ложный вызов - 25.01.2025 г.</t>
  </si>
  <si>
    <t>Залитие помещения магазина "Копейка" из кв. № 4 - 01.03.2025 г.</t>
  </si>
  <si>
    <t xml:space="preserve"> Устранение засоров внутренних канализационных трубопроводов диам. 100 мм. - 1 м.п. по стояку кв. № 36 - 02.08.2025 г.</t>
  </si>
  <si>
    <t>Осмотр системы водоотведения в подвальном помещении на предмет утечек, утечек не выявлено, ложный вызов из кв. № 26 - 22.10.2025 г.</t>
  </si>
  <si>
    <t>Итого по содержанию:</t>
  </si>
  <si>
    <t>РЕМОНТ ОБЩЕГО ИМУЩЕСТВА</t>
  </si>
  <si>
    <t xml:space="preserve">Фактический объем выполненных работ </t>
  </si>
  <si>
    <t>Замена неисправного светильника ЖКХ-Интеллект в подъезде № 2</t>
  </si>
  <si>
    <t>январь 2025 г.</t>
  </si>
  <si>
    <t>шт.</t>
  </si>
  <si>
    <t>Ремонт доводчика в металлической двери входа в подъезд № 1 (сварочные работы)</t>
  </si>
  <si>
    <t>февраль 2025 г.</t>
  </si>
  <si>
    <t>Замена светильника на 3-м этаже в подъезде № 4</t>
  </si>
  <si>
    <t xml:space="preserve">март 2025 г. </t>
  </si>
  <si>
    <t>Промывка и прочистка канализационного выпуска (подъезд № 4) с применением спецтехники ООО "Карелводоканал".</t>
  </si>
  <si>
    <t>май 2025 г.</t>
  </si>
  <si>
    <t>раз</t>
  </si>
  <si>
    <t>Восстановление эл. освещения в подвальном помещении № 2 для эксплуатации инженерных сетей водоснабжения, водоотведения, теплоснабжения.</t>
  </si>
  <si>
    <t>м.п.</t>
  </si>
  <si>
    <t>Замена доводчика на входных металлических дверях (подъезд № 1)</t>
  </si>
  <si>
    <t>август 2025 г.</t>
  </si>
  <si>
    <t>Окраска скамеек на 2 раза у подъезда №№ 1,2,3,4</t>
  </si>
  <si>
    <t>Замена неисправного светильника на 5 этаже в подъезде № 4</t>
  </si>
  <si>
    <t>сентябрь 2025 г.</t>
  </si>
  <si>
    <t xml:space="preserve">Замена нетсправного свеодиодного светильника в тамбуре подъезда № 2, замена светильника на 3-м этаже в подъезде № 2, замена люминисцентной лампы на 2 и 4 этажах в подъезде № 2. </t>
  </si>
  <si>
    <t>октябрь 2025 г.</t>
  </si>
  <si>
    <t>2 светильника 2 л/лампы</t>
  </si>
  <si>
    <t>Замена  манометров и термометров в узле учета тепловой энергии.</t>
  </si>
  <si>
    <t>ноябрь 2025 г.</t>
  </si>
  <si>
    <t>Замена запорной арматуры на стояке холодного водоснабжения в кв. № 30.</t>
  </si>
  <si>
    <t>Замена светодиодного светильника 60 ВТ в опоре уличного освещения напротив подъезда № 1.</t>
  </si>
  <si>
    <t>декабрь 2025 г.</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</si>
  <si>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</si>
  <si>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</si>
  <si>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567830,48 рублей (пятьсот шестьдесят семь тысячи восемьсот тридцать  рубля 48 копеек) </t>
  </si>
  <si>
    <t>по текущему ремонту общего имущества 46502 рублей ( сорок шесть  тысяч пятьсот два  рубля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</si>
  <si>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</si>
  <si>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</si>
  <si>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</si>
  <si>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</si>
  <si>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</si>
  <si>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93729,48 рублей ( девяносто три  тысячи   семьсот двадцать девять  рублей 48  копеек) </t>
  </si>
  <si>
    <t>управление  22232,22  рублей ( двадцать две  тысячи  двести тридцать два рубля  22 копейки)</t>
  </si>
  <si>
    <t>Кредиторская задолженность*</t>
  </si>
  <si>
    <t>по текущему ремонту общего имущества   799490,94 рублей ( семьсот девяноста девять  тысяч четыреста девяноста рублей    94 копейки)</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</si>
  <si>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</si>
  <si>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</si>
  <si>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</si>
  <si>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</si>
  <si>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 xml:space="preserve">Заказчик  - Председатель Совета дома № 13 по ул. Лесная, пгт. Хелюля, г. Сортавала </t>
  </si>
  <si>
    <t xml:space="preserve">                                                                       Андрюшайтите Регины Петрасовны 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</si>
</sst>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Calibri"/>
      <family val="2"/>
      <charset val="204"/>
      <scheme val="minor"/>
    </font>
    <font>
      <vertAlign val="superscript"/>
      <sz val="11"/>
      <color theme="1"/>
      <name val="Calibri"/>
      <family val="2"/>
      <charset val="204"/>
      <scheme val="minor"/>
    </font>
    <font>
      <b/>
      <sz val="8"/>
      <color theme="1"/>
      <name val="Calibri"/>
      <family val="2"/>
      <charset val="204"/>
      <scheme val="minor"/>
    </font>
    <font>
      <i/>
      <sz val="9"/>
      <color theme="1"/>
      <name val="Calibri"/>
      <family val="2"/>
      <charset val="204"/>
      <scheme val="minor"/>
    </font>
    <font>
      <b/>
      <sz val="9"/>
      <color theme="1"/>
      <name val="Calibri"/>
      <family val="2"/>
      <charset val="204"/>
      <scheme val="minor"/>
    </font>
    <font>
      <i/>
      <sz val="9"/>
      <name val="Calibri"/>
      <family val="2"/>
      <charset val="204"/>
      <scheme val="minor"/>
    </font>
    <font>
      <u/>
      <sz val="11"/>
      <color theme="10"/>
      <name val="Calibri"/>
      <family val="2"/>
      <charset val="204"/>
      <scheme val="minor"/>
    </font>
    <font>
      <b/>
      <vertAlign val="superscript"/>
      <sz val="11"/>
      <color theme="1"/>
      <name val="Calibri"/>
      <family val="2"/>
      <charset val="204"/>
      <scheme val="minor"/>
    </font>
    <font>
      <sz val="10"/>
      <color theme="1"/>
      <name val="Calibri"/>
      <family val="2"/>
      <charset val="204"/>
      <scheme val="minor"/>
    </font>
    <font>
      <sz val="9"/>
      <color theme="1"/>
      <name val="Times New Roman"/>
      <family val="1"/>
      <charset val="204"/>
    </font>
    <font>
      <sz val="10"/>
      <color theme="1"/>
      <name val="Times New Roman"/>
      <family val="1"/>
      <charset val="204"/>
    </font>
    <font>
      <sz val="9"/>
      <color theme="1"/>
      <name val="Calibri"/>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88">
    <xf numFmtId="0" fontId="0" fillId="0" borderId="0" xfId="0"/>
    <xf numFmtId="0" fontId="1" fillId="0" borderId="0" xfId="0" applyFont="1" applyFill="1" applyAlignment="1">
      <alignment horizontal="center"/>
    </xf>
    <xf numFmtId="0" fontId="2" fillId="0" borderId="0" xfId="0" applyFont="1" applyFill="1" applyAlignment="1">
      <alignment horizont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Fill="1"/>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2" fontId="5"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2" fontId="0" fillId="0" borderId="1" xfId="0" applyNumberFormat="1" applyFill="1" applyBorder="1" applyAlignment="1">
      <alignment horizontal="center"/>
    </xf>
    <xf numFmtId="0" fontId="3"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3"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2" fontId="5"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wrapText="1"/>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3" xfId="0" applyFont="1" applyFill="1" applyBorder="1" applyAlignment="1">
      <alignment horizontal="left" wrapText="1"/>
    </xf>
    <xf numFmtId="2" fontId="5" fillId="0" borderId="6"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2" fontId="5" fillId="0" borderId="7"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ont="1" applyFill="1" applyBorder="1" applyAlignment="1">
      <alignment horizontal="center" vertical="center"/>
    </xf>
    <xf numFmtId="2" fontId="0" fillId="0" borderId="1" xfId="0" applyNumberFormat="1" applyFont="1" applyFill="1" applyBorder="1" applyAlignment="1">
      <alignment horizontal="center"/>
    </xf>
    <xf numFmtId="0" fontId="3" fillId="0" borderId="1" xfId="0" applyFont="1" applyFill="1" applyBorder="1" applyAlignment="1">
      <alignment wrapText="1"/>
    </xf>
    <xf numFmtId="0" fontId="0" fillId="0" borderId="1" xfId="0" applyFont="1" applyFill="1" applyBorder="1" applyAlignment="1">
      <alignment horizontal="center" vertical="center" wrapText="1"/>
    </xf>
    <xf numFmtId="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2" fontId="7"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xf>
    <xf numFmtId="0" fontId="6" fillId="0" borderId="1" xfId="0" applyFont="1" applyFill="1" applyBorder="1" applyAlignment="1">
      <alignment horizontal="left" wrapText="1"/>
    </xf>
    <xf numFmtId="2" fontId="7" fillId="0" borderId="6"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2" xfId="0" applyFont="1" applyFill="1" applyBorder="1" applyAlignment="1">
      <alignment horizontal="left" wrapText="1"/>
    </xf>
    <xf numFmtId="0" fontId="8" fillId="0" borderId="4" xfId="0" applyFont="1" applyFill="1" applyBorder="1" applyAlignment="1">
      <alignment horizontal="left" wrapText="1"/>
    </xf>
    <xf numFmtId="0" fontId="8" fillId="0" borderId="3" xfId="0" applyFont="1" applyFill="1" applyBorder="1" applyAlignment="1">
      <alignment horizontal="left" wrapText="1"/>
    </xf>
    <xf numFmtId="0" fontId="8" fillId="0" borderId="1" xfId="1" applyFont="1" applyFill="1" applyBorder="1" applyAlignment="1">
      <alignment horizontal="left" wrapText="1"/>
    </xf>
    <xf numFmtId="0" fontId="8" fillId="0" borderId="2" xfId="1" applyFont="1" applyFill="1" applyBorder="1" applyAlignment="1">
      <alignment horizontal="left" wrapText="1"/>
    </xf>
    <xf numFmtId="0" fontId="8" fillId="0" borderId="4" xfId="1" applyFont="1" applyFill="1" applyBorder="1" applyAlignment="1">
      <alignment horizontal="left" wrapText="1"/>
    </xf>
    <xf numFmtId="0" fontId="8" fillId="0" borderId="3" xfId="1" applyFont="1" applyFill="1" applyBorder="1" applyAlignment="1">
      <alignment horizontal="left" wrapText="1"/>
    </xf>
    <xf numFmtId="2" fontId="7" fillId="0" borderId="7"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xf>
    <xf numFmtId="0" fontId="7"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2" fontId="1" fillId="0" borderId="1" xfId="0" applyNumberFormat="1" applyFont="1" applyFill="1" applyBorder="1" applyAlignment="1">
      <alignment horizontal="center" vertical="center"/>
    </xf>
    <xf numFmtId="0" fontId="1" fillId="0" borderId="4" xfId="0" applyFont="1" applyFill="1" applyBorder="1" applyAlignment="1">
      <alignment horizontal="center" wrapText="1"/>
    </xf>
    <xf numFmtId="2" fontId="0" fillId="0" borderId="0" xfId="0" applyNumberFormat="1"/>
    <xf numFmtId="0" fontId="3"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1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left" wrapText="1"/>
    </xf>
    <xf numFmtId="17" fontId="11"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0" xfId="0" applyFont="1" applyFill="1" applyBorder="1" applyAlignment="1">
      <alignment horizontal="left" wrapText="1"/>
    </xf>
    <xf numFmtId="0" fontId="0" fillId="0" borderId="0" xfId="0" applyFont="1" applyFill="1" applyBorder="1" applyAlignment="1">
      <alignment horizontal="left" wrapText="1"/>
    </xf>
    <xf numFmtId="0" fontId="0" fillId="0" borderId="0" xfId="0" applyFont="1" applyFill="1" applyAlignment="1">
      <alignment horizontal="left" wrapText="1"/>
    </xf>
    <xf numFmtId="0" fontId="0" fillId="0" borderId="0" xfId="0" applyFont="1" applyFill="1" applyAlignment="1">
      <alignment horizontal="left"/>
    </xf>
    <xf numFmtId="0" fontId="1" fillId="0" borderId="0" xfId="0" applyFont="1" applyFill="1" applyBorder="1" applyAlignment="1">
      <alignment horizontal="left" wrapText="1"/>
    </xf>
    <xf numFmtId="0" fontId="0" fillId="0" borderId="0" xfId="0" applyFont="1" applyFill="1"/>
    <xf numFmtId="0" fontId="11" fillId="0" borderId="0" xfId="0" applyFont="1" applyFill="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20&#1051;&#1077;&#1089;&#1085;&#1072;&#1103;,%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июнь 2020 г."/>
      <sheetName val="июль 2020 г."/>
      <sheetName val="август 2020 г."/>
      <sheetName val="сентябрь 2020 г."/>
      <sheetName val="октябрь 2020 г."/>
      <sheetName val="ноябрь 2020 г."/>
      <sheetName val="декабрь 2020 г."/>
      <sheetName val="Годовой акт 2020 года"/>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
      <sheetName val="октябрь 2021 г."/>
      <sheetName val="ноябрь 2021 г."/>
      <sheetName val="декабрь 2021 г."/>
      <sheetName val="Годовой акт за 2021 г."/>
      <sheetName val="январь 2022 г."/>
      <sheetName val="февраль 2022 г."/>
      <sheetName val="март 2022 г."/>
      <sheetName val="апрель 2022 г."/>
      <sheetName val="май 2022 г."/>
      <sheetName val="июнь 2022 г."/>
      <sheetName val="июль 2022 г."/>
      <sheetName val="августа 2022 г."/>
      <sheetName val="сентябрь 2022 г."/>
      <sheetName val="октябрь 2022 г."/>
      <sheetName val="ноябрь 2022 г."/>
      <sheetName val="декабрь 2022 г."/>
      <sheetName val="Годовой акт за 2022 г."/>
      <sheetName val="январь 2023 г."/>
      <sheetName val="февраль 2023 г."/>
      <sheetName val="март 2023 г."/>
      <sheetName val="апрель 2023 г."/>
      <sheetName val="май 2023 г."/>
      <sheetName val="июнь 2023 г."/>
      <sheetName val="июль 2023 г."/>
      <sheetName val="август 2023 г. "/>
      <sheetName val="сентябрь 2023 г."/>
      <sheetName val="октябрь 2023 г."/>
      <sheetName val="ноябрь 2023 г."/>
      <sheetName val="декабрь 2023 г."/>
      <sheetName val="годовой акт за 2023 г."/>
      <sheetName val="январь 2024 г."/>
      <sheetName val="февраль 2024 г."/>
      <sheetName val="март 2024 г."/>
      <sheetName val="апрель 2024 г."/>
      <sheetName val="май 2024 г."/>
      <sheetName val="июнь 2024 г."/>
      <sheetName val="июль 2024 г."/>
      <sheetName val="август 2024 г."/>
      <sheetName val="сентябрь 2024 г."/>
      <sheetName val="октябрь 2024 г."/>
      <sheetName val="ноябрь 2024 г."/>
      <sheetName val="декабрь 2024 г."/>
      <sheetName val="Годовой акт за 2024 г. "/>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 г."/>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7">
          <cell r="F7">
            <v>11717.326000000001</v>
          </cell>
        </row>
        <row r="8">
          <cell r="F8">
            <v>11717.326000000001</v>
          </cell>
        </row>
        <row r="9">
          <cell r="F9">
            <v>436.46200000000005</v>
          </cell>
        </row>
        <row r="10">
          <cell r="F10">
            <v>16216.242</v>
          </cell>
        </row>
        <row r="21">
          <cell r="F21">
            <v>9132.1280000000006</v>
          </cell>
        </row>
      </sheetData>
      <sheetData sheetId="65">
        <row r="7">
          <cell r="F7">
            <v>11717.326000000001</v>
          </cell>
        </row>
        <row r="8">
          <cell r="F8">
            <v>11717.326000000001</v>
          </cell>
        </row>
        <row r="9">
          <cell r="F9">
            <v>436.46200000000005</v>
          </cell>
        </row>
        <row r="10">
          <cell r="F10">
            <v>16216.242</v>
          </cell>
        </row>
        <row r="21">
          <cell r="F21">
            <v>9132.1280000000006</v>
          </cell>
        </row>
      </sheetData>
      <sheetData sheetId="66">
        <row r="7">
          <cell r="F7">
            <v>11717.326000000001</v>
          </cell>
        </row>
        <row r="8">
          <cell r="F8">
            <v>11717.326000000001</v>
          </cell>
        </row>
        <row r="9">
          <cell r="F9">
            <v>436.46200000000005</v>
          </cell>
        </row>
        <row r="10">
          <cell r="F10">
            <v>16216.242</v>
          </cell>
        </row>
        <row r="23">
          <cell r="F23">
            <v>9132.1280000000006</v>
          </cell>
        </row>
      </sheetData>
      <sheetData sheetId="67">
        <row r="7">
          <cell r="F7">
            <v>11717.326000000001</v>
          </cell>
        </row>
        <row r="8">
          <cell r="F8">
            <v>11717.326000000001</v>
          </cell>
        </row>
        <row r="9">
          <cell r="F9">
            <v>436.46200000000005</v>
          </cell>
        </row>
        <row r="10">
          <cell r="F10">
            <v>16216.242</v>
          </cell>
        </row>
        <row r="22">
          <cell r="F22">
            <v>9132.1280000000006</v>
          </cell>
        </row>
      </sheetData>
      <sheetData sheetId="68">
        <row r="7">
          <cell r="F7">
            <v>11717.326000000001</v>
          </cell>
        </row>
        <row r="8">
          <cell r="F8">
            <v>11717.326000000001</v>
          </cell>
        </row>
        <row r="9">
          <cell r="F9">
            <v>436.46200000000005</v>
          </cell>
        </row>
        <row r="10">
          <cell r="F10">
            <v>16216.242</v>
          </cell>
        </row>
        <row r="28">
          <cell r="F28">
            <v>9132.1280000000006</v>
          </cell>
        </row>
      </sheetData>
      <sheetData sheetId="69">
        <row r="7">
          <cell r="F7">
            <v>11717.326000000001</v>
          </cell>
        </row>
        <row r="9">
          <cell r="F9">
            <v>11717.326000000001</v>
          </cell>
        </row>
        <row r="11">
          <cell r="F11">
            <v>436.46200000000005</v>
          </cell>
        </row>
        <row r="12">
          <cell r="F12">
            <v>16216.242</v>
          </cell>
        </row>
        <row r="24">
          <cell r="F24">
            <v>9132.1280000000006</v>
          </cell>
        </row>
      </sheetData>
      <sheetData sheetId="70">
        <row r="7">
          <cell r="F7">
            <v>11717.326000000001</v>
          </cell>
        </row>
        <row r="8">
          <cell r="F8">
            <v>11717.326000000001</v>
          </cell>
        </row>
        <row r="10">
          <cell r="F10">
            <v>436.46200000000005</v>
          </cell>
        </row>
        <row r="11">
          <cell r="F11">
            <v>16216.242</v>
          </cell>
        </row>
        <row r="20">
          <cell r="F20">
            <v>9132.1280000000006</v>
          </cell>
        </row>
      </sheetData>
      <sheetData sheetId="71">
        <row r="7">
          <cell r="F7">
            <v>11717.326000000001</v>
          </cell>
        </row>
        <row r="9">
          <cell r="F9">
            <v>11717.326000000001</v>
          </cell>
        </row>
        <row r="10">
          <cell r="F10">
            <v>436.46200000000005</v>
          </cell>
        </row>
        <row r="12">
          <cell r="F12">
            <v>16216.242</v>
          </cell>
        </row>
        <row r="23">
          <cell r="F23">
            <v>9132.1280000000006</v>
          </cell>
        </row>
      </sheetData>
      <sheetData sheetId="72">
        <row r="7">
          <cell r="F7">
            <v>11717.326000000001</v>
          </cell>
        </row>
        <row r="9">
          <cell r="F9">
            <v>11717.326000000001</v>
          </cell>
        </row>
        <row r="10">
          <cell r="F10">
            <v>436.46200000000005</v>
          </cell>
        </row>
        <row r="11">
          <cell r="F11">
            <v>16216.242</v>
          </cell>
        </row>
        <row r="21">
          <cell r="F21">
            <v>9132.1280000000006</v>
          </cell>
        </row>
      </sheetData>
      <sheetData sheetId="73">
        <row r="7">
          <cell r="F7">
            <v>11717.326000000001</v>
          </cell>
        </row>
        <row r="8">
          <cell r="F8">
            <v>11717.326000000001</v>
          </cell>
        </row>
        <row r="9">
          <cell r="F9">
            <v>436.46200000000005</v>
          </cell>
        </row>
        <row r="10">
          <cell r="F10">
            <v>16216.242</v>
          </cell>
        </row>
        <row r="29">
          <cell r="F29">
            <v>9132.1280000000006</v>
          </cell>
        </row>
      </sheetData>
      <sheetData sheetId="74">
        <row r="7">
          <cell r="F7">
            <v>11717.326000000001</v>
          </cell>
        </row>
        <row r="8">
          <cell r="F8">
            <v>11717.326000000001</v>
          </cell>
        </row>
        <row r="9">
          <cell r="F9">
            <v>436.46200000000005</v>
          </cell>
        </row>
        <row r="10">
          <cell r="F10">
            <v>16216.242</v>
          </cell>
        </row>
        <row r="26">
          <cell r="F26">
            <v>9132.1280000000006</v>
          </cell>
        </row>
      </sheetData>
      <sheetData sheetId="75">
        <row r="7">
          <cell r="F7">
            <v>11717.326000000001</v>
          </cell>
        </row>
        <row r="8">
          <cell r="F8">
            <v>11717.326000000001</v>
          </cell>
        </row>
        <row r="10">
          <cell r="F10">
            <v>436.46200000000005</v>
          </cell>
        </row>
        <row r="11">
          <cell r="F11">
            <v>16817.862000000001</v>
          </cell>
        </row>
        <row r="24">
          <cell r="F24">
            <v>9132.1280000000006</v>
          </cell>
        </row>
      </sheetData>
      <sheetData sheetId="76"/>
      <sheetData sheetId="7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tabSelected="1" workbookViewId="0">
      <selection activeCell="C14" sqref="C14:D14"/>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9.5546875" hidden="1" customWidth="1"/>
  </cols>
  <sheetData>
    <row r="1" spans="1:9" x14ac:dyDescent="0.3">
      <c r="A1" s="1" t="s">
        <v>0</v>
      </c>
      <c r="B1" s="1"/>
      <c r="C1" s="1"/>
      <c r="D1" s="1"/>
      <c r="E1" s="1"/>
      <c r="F1" s="1"/>
      <c r="G1" s="1"/>
      <c r="H1" s="1"/>
      <c r="I1" s="1"/>
    </row>
    <row r="2" spans="1:9" ht="42.75" customHeight="1" x14ac:dyDescent="0.3">
      <c r="A2" s="2" t="s">
        <v>1</v>
      </c>
      <c r="B2" s="2"/>
      <c r="C2" s="2"/>
      <c r="D2" s="2"/>
      <c r="E2" s="2"/>
      <c r="F2" s="2"/>
      <c r="G2" s="2"/>
      <c r="H2" s="2"/>
      <c r="I2" s="2"/>
    </row>
    <row r="3" spans="1:9" ht="96" x14ac:dyDescent="0.3">
      <c r="A3" s="3" t="s">
        <v>2</v>
      </c>
      <c r="B3" s="3" t="s">
        <v>3</v>
      </c>
      <c r="C3" s="4" t="s">
        <v>4</v>
      </c>
      <c r="D3" s="5"/>
      <c r="E3" s="3" t="s">
        <v>5</v>
      </c>
      <c r="F3" s="3" t="s">
        <v>6</v>
      </c>
      <c r="G3" s="6"/>
      <c r="H3" s="6"/>
      <c r="I3" s="6"/>
    </row>
    <row r="4" spans="1:9" x14ac:dyDescent="0.3">
      <c r="A4" s="7" t="s">
        <v>7</v>
      </c>
      <c r="B4" s="8"/>
      <c r="C4" s="8"/>
      <c r="D4" s="8"/>
      <c r="E4" s="8"/>
      <c r="F4" s="9"/>
      <c r="G4" s="6"/>
      <c r="H4" s="6"/>
      <c r="I4" s="6"/>
    </row>
    <row r="5" spans="1:9" ht="16.2" x14ac:dyDescent="0.3">
      <c r="A5" s="10" t="s">
        <v>8</v>
      </c>
      <c r="B5" s="11" t="s">
        <v>9</v>
      </c>
      <c r="C5" s="12" t="s">
        <v>10</v>
      </c>
      <c r="D5" s="13"/>
      <c r="E5" s="14" t="s">
        <v>11</v>
      </c>
      <c r="F5" s="15">
        <f>'[1]январь 2025 г.'!F7+'[1]февраль 2025 г.'!F7+'[1]март 2025 г.'!F7+'[1]апрель 2025 г.'!F7+'[1]май 2025 г.'!F7+'[1]июнь 2025 г.'!F7+'[1]июль 2025 г.'!F7+'[1]август 2025 г.'!F7+'[1]сентябрь 2025 г.'!F7+'[1]октябрь 2025 г.'!F7+'[1]ноябрь 2025 г.'!F7+'[1]декабрь 2025 г.'!F7</f>
        <v>140607.91200000001</v>
      </c>
      <c r="G5" s="6"/>
      <c r="H5" s="6"/>
      <c r="I5" s="6"/>
    </row>
    <row r="6" spans="1:9" x14ac:dyDescent="0.3">
      <c r="A6" s="16"/>
      <c r="B6" s="17"/>
      <c r="C6" s="12" t="s">
        <v>12</v>
      </c>
      <c r="D6" s="13"/>
      <c r="E6" s="15">
        <f>-2.62</f>
        <v>-2.62</v>
      </c>
      <c r="F6" s="15">
        <f>E6*3357.4</f>
        <v>-8796.3880000000008</v>
      </c>
      <c r="G6" s="6"/>
      <c r="H6" s="6"/>
      <c r="I6" s="6"/>
    </row>
    <row r="7" spans="1:9" x14ac:dyDescent="0.3">
      <c r="A7" s="16"/>
      <c r="B7" s="17"/>
      <c r="C7" s="12" t="s">
        <v>12</v>
      </c>
      <c r="D7" s="13"/>
      <c r="E7" s="18">
        <f>-2.62</f>
        <v>-2.62</v>
      </c>
      <c r="F7" s="18">
        <f>E7*3134.4</f>
        <v>-8212.1280000000006</v>
      </c>
      <c r="G7" s="6"/>
      <c r="H7" s="6"/>
      <c r="I7" s="6"/>
    </row>
    <row r="8" spans="1:9" x14ac:dyDescent="0.3">
      <c r="A8" s="19"/>
      <c r="B8" s="20"/>
      <c r="C8" s="12" t="s">
        <v>12</v>
      </c>
      <c r="D8" s="13"/>
      <c r="E8" s="18">
        <f>-2.62</f>
        <v>-2.62</v>
      </c>
      <c r="F8" s="18">
        <f>E8*3134.4</f>
        <v>-8212.1280000000006</v>
      </c>
      <c r="G8" s="6"/>
      <c r="H8" s="6"/>
      <c r="I8" s="6"/>
    </row>
    <row r="9" spans="1:9" ht="16.2" x14ac:dyDescent="0.3">
      <c r="A9" s="21" t="s">
        <v>13</v>
      </c>
      <c r="B9" s="22" t="s">
        <v>14</v>
      </c>
      <c r="C9" s="23" t="s">
        <v>10</v>
      </c>
      <c r="D9" s="24"/>
      <c r="E9" s="25" t="s">
        <v>15</v>
      </c>
      <c r="F9" s="26">
        <f>'[1]январь 2025 г.'!F8+'[1]февраль 2025 г.'!F8+'[1]март 2025 г.'!F8+'[1]апрель 2025 г.'!F8+'[1]май 2025 г.'!F8+'[1]июнь 2025 г.'!F9+'[1]июль 2025 г.'!F8+'[1]август 2025 г.'!F9+'[1]сентябрь 2025 г.'!F9+'[1]октябрь 2025 г.'!F8+'[1]ноябрь 2025 г.'!F8+'[1]декабрь 2025 г.'!F8</f>
        <v>140607.91200000001</v>
      </c>
      <c r="G9" s="6"/>
      <c r="H9" s="6"/>
      <c r="I9" s="6"/>
    </row>
    <row r="10" spans="1:9" ht="25.5" hidden="1" customHeight="1" x14ac:dyDescent="0.3">
      <c r="A10" s="27" t="s">
        <v>16</v>
      </c>
      <c r="B10" s="28"/>
      <c r="C10" s="28"/>
      <c r="D10" s="29"/>
      <c r="E10" s="30"/>
      <c r="F10" s="31"/>
      <c r="G10" s="6"/>
      <c r="H10" s="6"/>
      <c r="I10" s="6"/>
    </row>
    <row r="11" spans="1:9" ht="25.5" hidden="1" customHeight="1" x14ac:dyDescent="0.3">
      <c r="A11" s="32" t="s">
        <v>17</v>
      </c>
      <c r="B11" s="33"/>
      <c r="C11" s="33"/>
      <c r="D11" s="34"/>
      <c r="E11" s="30"/>
      <c r="F11" s="31"/>
      <c r="G11" s="6"/>
      <c r="H11" s="6"/>
      <c r="I11" s="6"/>
    </row>
    <row r="12" spans="1:9" ht="25.5" hidden="1" customHeight="1" x14ac:dyDescent="0.3">
      <c r="A12" s="32" t="s">
        <v>18</v>
      </c>
      <c r="B12" s="33"/>
      <c r="C12" s="33"/>
      <c r="D12" s="34"/>
      <c r="E12" s="35"/>
      <c r="F12" s="36"/>
      <c r="G12" s="6"/>
      <c r="H12" s="6"/>
      <c r="I12" s="6"/>
    </row>
    <row r="13" spans="1:9" ht="24" x14ac:dyDescent="0.3">
      <c r="A13" s="37" t="s">
        <v>19</v>
      </c>
      <c r="B13" s="38" t="s">
        <v>20</v>
      </c>
      <c r="C13" s="12" t="s">
        <v>10</v>
      </c>
      <c r="D13" s="13"/>
      <c r="E13" s="14" t="s">
        <v>21</v>
      </c>
      <c r="F13" s="39">
        <f>'[1]январь 2025 г.'!F9+'[1]февраль 2025 г.'!F9+'[1]март 2025 г.'!F9+'[1]апрель 2025 г.'!F9+'[1]май 2025 г.'!F9+'[1]июнь 2025 г.'!F11+'[1]июль 2025 г.'!F10+'[1]август 2025 г.'!F10+'[1]сентябрь 2025 г.'!F10+'[1]октябрь 2025 г.'!F9+'[1]ноябрь 2025 г.'!F9+'[1]декабрь 2025 г.'!F10</f>
        <v>5237.5440000000017</v>
      </c>
      <c r="G13" s="6"/>
      <c r="H13" s="6"/>
      <c r="I13" s="6"/>
    </row>
    <row r="14" spans="1:9" ht="264.60000000000002" x14ac:dyDescent="0.3">
      <c r="A14" s="40" t="s">
        <v>22</v>
      </c>
      <c r="B14" s="41" t="s">
        <v>23</v>
      </c>
      <c r="C14" s="12" t="s">
        <v>24</v>
      </c>
      <c r="D14" s="13"/>
      <c r="E14" s="42">
        <v>7.0000000000000007E-2</v>
      </c>
      <c r="F14" s="42">
        <v>2400</v>
      </c>
      <c r="G14" s="6"/>
      <c r="H14" s="6"/>
      <c r="I14" s="6"/>
    </row>
    <row r="15" spans="1:9" ht="72.599999999999994" x14ac:dyDescent="0.3">
      <c r="A15" s="40" t="s">
        <v>25</v>
      </c>
      <c r="B15" s="38" t="s">
        <v>26</v>
      </c>
      <c r="C15" s="43" t="s">
        <v>10</v>
      </c>
      <c r="D15" s="43"/>
      <c r="E15" s="44" t="s">
        <v>27</v>
      </c>
      <c r="F15" s="45">
        <f>'[1]январь 2025 г.'!F10+'[1]февраль 2025 г.'!F10+'[1]март 2025 г.'!F10+'[1]апрель 2025 г.'!F10+'[1]май 2025 г.'!F10+'[1]июнь 2025 г.'!F12+'[1]июль 2025 г.'!F11+'[1]август 2025 г.'!F12+'[1]сентябрь 2025 г.'!F11+'[1]октябрь 2025 г.'!F10+'[1]ноябрь 2025 г.'!F10+'[1]декабрь 2025 г.'!F11</f>
        <v>195196.524</v>
      </c>
      <c r="G15" s="6"/>
      <c r="H15" s="6"/>
      <c r="I15" s="6"/>
    </row>
    <row r="16" spans="1:9" ht="46.5" customHeight="1" x14ac:dyDescent="0.3">
      <c r="A16" s="46" t="s">
        <v>28</v>
      </c>
      <c r="B16" s="46"/>
      <c r="C16" s="46"/>
      <c r="D16" s="46"/>
      <c r="E16" s="47"/>
      <c r="F16" s="48"/>
      <c r="G16" s="6"/>
      <c r="H16" s="6"/>
      <c r="I16" s="6"/>
    </row>
    <row r="17" spans="1:9" ht="36" customHeight="1" x14ac:dyDescent="0.3">
      <c r="A17" s="49" t="s">
        <v>29</v>
      </c>
      <c r="B17" s="49"/>
      <c r="C17" s="49"/>
      <c r="D17" s="49"/>
      <c r="E17" s="47"/>
      <c r="F17" s="48"/>
      <c r="G17" s="6"/>
      <c r="H17" s="6"/>
      <c r="I17" s="6"/>
    </row>
    <row r="18" spans="1:9" ht="30.75" customHeight="1" x14ac:dyDescent="0.3">
      <c r="A18" s="32" t="s">
        <v>30</v>
      </c>
      <c r="B18" s="33"/>
      <c r="C18" s="33"/>
      <c r="D18" s="34"/>
      <c r="E18" s="47"/>
      <c r="F18" s="48"/>
      <c r="G18" s="6"/>
      <c r="H18" s="6"/>
      <c r="I18" s="6"/>
    </row>
    <row r="19" spans="1:9" ht="32.25" customHeight="1" x14ac:dyDescent="0.3">
      <c r="A19" s="32" t="s">
        <v>31</v>
      </c>
      <c r="B19" s="33"/>
      <c r="C19" s="33"/>
      <c r="D19" s="34"/>
      <c r="E19" s="47"/>
      <c r="F19" s="48"/>
      <c r="G19" s="6"/>
      <c r="H19" s="6"/>
      <c r="I19" s="6"/>
    </row>
    <row r="20" spans="1:9" ht="28.5" customHeight="1" x14ac:dyDescent="0.3">
      <c r="A20" s="32" t="s">
        <v>32</v>
      </c>
      <c r="B20" s="33"/>
      <c r="C20" s="33"/>
      <c r="D20" s="34"/>
      <c r="E20" s="47"/>
      <c r="F20" s="48"/>
      <c r="G20" s="6"/>
      <c r="H20" s="6"/>
      <c r="I20" s="6"/>
    </row>
    <row r="21" spans="1:9" ht="28.5" customHeight="1" x14ac:dyDescent="0.3">
      <c r="A21" s="32" t="s">
        <v>33</v>
      </c>
      <c r="B21" s="33"/>
      <c r="C21" s="33"/>
      <c r="D21" s="34"/>
      <c r="E21" s="47"/>
      <c r="F21" s="48"/>
      <c r="G21" s="6"/>
      <c r="H21" s="6"/>
      <c r="I21" s="6"/>
    </row>
    <row r="22" spans="1:9" ht="30" customHeight="1" x14ac:dyDescent="0.3">
      <c r="A22" s="32" t="s">
        <v>34</v>
      </c>
      <c r="B22" s="33"/>
      <c r="C22" s="33"/>
      <c r="D22" s="34"/>
      <c r="E22" s="47"/>
      <c r="F22" s="48"/>
      <c r="G22" s="6"/>
      <c r="H22" s="6"/>
      <c r="I22" s="6"/>
    </row>
    <row r="23" spans="1:9" ht="28.5" customHeight="1" x14ac:dyDescent="0.3">
      <c r="A23" s="50" t="s">
        <v>35</v>
      </c>
      <c r="B23" s="51"/>
      <c r="C23" s="51"/>
      <c r="D23" s="52"/>
      <c r="E23" s="47"/>
      <c r="F23" s="48"/>
      <c r="G23" s="6"/>
      <c r="H23" s="6"/>
      <c r="I23" s="6"/>
    </row>
    <row r="24" spans="1:9" ht="24" customHeight="1" x14ac:dyDescent="0.3">
      <c r="A24" s="50" t="s">
        <v>36</v>
      </c>
      <c r="B24" s="51"/>
      <c r="C24" s="51"/>
      <c r="D24" s="52"/>
      <c r="E24" s="47"/>
      <c r="F24" s="48"/>
      <c r="G24" s="6"/>
      <c r="H24" s="6"/>
      <c r="I24" s="6"/>
    </row>
    <row r="25" spans="1:9" ht="27.75" customHeight="1" x14ac:dyDescent="0.3">
      <c r="A25" s="50" t="s">
        <v>37</v>
      </c>
      <c r="B25" s="51"/>
      <c r="C25" s="51"/>
      <c r="D25" s="52"/>
      <c r="E25" s="47"/>
      <c r="F25" s="48"/>
      <c r="G25" s="6"/>
      <c r="H25" s="6"/>
      <c r="I25" s="6"/>
    </row>
    <row r="26" spans="1:9" ht="39.75" customHeight="1" x14ac:dyDescent="0.3">
      <c r="A26" s="32" t="s">
        <v>38</v>
      </c>
      <c r="B26" s="33"/>
      <c r="C26" s="33"/>
      <c r="D26" s="34"/>
      <c r="E26" s="47"/>
      <c r="F26" s="48"/>
      <c r="G26" s="6"/>
      <c r="H26" s="6"/>
      <c r="I26" s="6"/>
    </row>
    <row r="27" spans="1:9" ht="43.5" customHeight="1" x14ac:dyDescent="0.3">
      <c r="A27" s="28" t="s">
        <v>39</v>
      </c>
      <c r="B27" s="28"/>
      <c r="C27" s="28"/>
      <c r="D27" s="29"/>
      <c r="E27" s="47"/>
      <c r="F27" s="48"/>
      <c r="G27" s="6"/>
      <c r="H27" s="6"/>
      <c r="I27" s="6"/>
    </row>
    <row r="28" spans="1:9" ht="128.25" customHeight="1" x14ac:dyDescent="0.3">
      <c r="A28" s="46" t="s">
        <v>40</v>
      </c>
      <c r="B28" s="46"/>
      <c r="C28" s="46"/>
      <c r="D28" s="46"/>
      <c r="E28" s="47"/>
      <c r="F28" s="48"/>
      <c r="G28" s="6"/>
      <c r="H28" s="6"/>
      <c r="I28" s="6"/>
    </row>
    <row r="29" spans="1:9" ht="92.25" customHeight="1" x14ac:dyDescent="0.3">
      <c r="A29" s="46" t="s">
        <v>41</v>
      </c>
      <c r="B29" s="46"/>
      <c r="C29" s="46"/>
      <c r="D29" s="46"/>
      <c r="E29" s="47"/>
      <c r="F29" s="48"/>
      <c r="G29" s="6"/>
      <c r="H29" s="6"/>
      <c r="I29" s="6"/>
    </row>
    <row r="30" spans="1:9" ht="62.25" customHeight="1" x14ac:dyDescent="0.3">
      <c r="A30" s="53" t="s">
        <v>42</v>
      </c>
      <c r="B30" s="53"/>
      <c r="C30" s="53"/>
      <c r="D30" s="53"/>
      <c r="E30" s="47"/>
      <c r="F30" s="48"/>
      <c r="G30" s="6"/>
      <c r="H30" s="6"/>
      <c r="I30" s="6"/>
    </row>
    <row r="31" spans="1:9" ht="58.5" customHeight="1" x14ac:dyDescent="0.3">
      <c r="A31" s="53" t="s">
        <v>43</v>
      </c>
      <c r="B31" s="53"/>
      <c r="C31" s="53"/>
      <c r="D31" s="53"/>
      <c r="E31" s="47"/>
      <c r="F31" s="48"/>
      <c r="G31" s="6"/>
      <c r="H31" s="6"/>
      <c r="I31" s="6"/>
    </row>
    <row r="32" spans="1:9" ht="50.25" customHeight="1" x14ac:dyDescent="0.3">
      <c r="A32" s="53" t="s">
        <v>44</v>
      </c>
      <c r="B32" s="53"/>
      <c r="C32" s="53"/>
      <c r="D32" s="53"/>
      <c r="E32" s="47"/>
      <c r="F32" s="48"/>
      <c r="G32" s="6"/>
      <c r="H32" s="6"/>
      <c r="I32" s="6"/>
    </row>
    <row r="33" spans="1:9" ht="29.25" customHeight="1" x14ac:dyDescent="0.3">
      <c r="A33" s="50" t="s">
        <v>45</v>
      </c>
      <c r="B33" s="51"/>
      <c r="C33" s="51"/>
      <c r="D33" s="52"/>
      <c r="E33" s="47"/>
      <c r="F33" s="48"/>
      <c r="G33" s="6"/>
      <c r="H33" s="6"/>
      <c r="I33" s="6"/>
    </row>
    <row r="34" spans="1:9" ht="40.5" customHeight="1" x14ac:dyDescent="0.3">
      <c r="A34" s="54" t="s">
        <v>46</v>
      </c>
      <c r="B34" s="55"/>
      <c r="C34" s="55"/>
      <c r="D34" s="56"/>
      <c r="E34" s="47"/>
      <c r="F34" s="48"/>
      <c r="G34" s="6"/>
      <c r="H34" s="6"/>
      <c r="I34" s="6"/>
    </row>
    <row r="35" spans="1:9" ht="53.25" customHeight="1" x14ac:dyDescent="0.3">
      <c r="A35" s="50" t="s">
        <v>47</v>
      </c>
      <c r="B35" s="51"/>
      <c r="C35" s="51"/>
      <c r="D35" s="52"/>
      <c r="E35" s="47"/>
      <c r="F35" s="48"/>
      <c r="G35" s="6"/>
      <c r="H35" s="6"/>
      <c r="I35" s="6"/>
    </row>
    <row r="36" spans="1:9" x14ac:dyDescent="0.3">
      <c r="A36" s="32" t="s">
        <v>48</v>
      </c>
      <c r="B36" s="33"/>
      <c r="C36" s="33"/>
      <c r="D36" s="34"/>
      <c r="E36" s="47"/>
      <c r="F36" s="48"/>
      <c r="G36" s="6"/>
      <c r="H36" s="6"/>
      <c r="I36" s="6"/>
    </row>
    <row r="37" spans="1:9" ht="30" customHeight="1" x14ac:dyDescent="0.3">
      <c r="A37" s="32" t="s">
        <v>49</v>
      </c>
      <c r="B37" s="33"/>
      <c r="C37" s="33"/>
      <c r="D37" s="34"/>
      <c r="E37" s="47"/>
      <c r="F37" s="48"/>
      <c r="G37" s="6"/>
      <c r="H37" s="6"/>
      <c r="I37" s="6"/>
    </row>
    <row r="38" spans="1:9" ht="30" customHeight="1" x14ac:dyDescent="0.3">
      <c r="A38" s="32" t="s">
        <v>50</v>
      </c>
      <c r="B38" s="33"/>
      <c r="C38" s="33"/>
      <c r="D38" s="34"/>
      <c r="E38" s="47"/>
      <c r="F38" s="48"/>
      <c r="G38" s="6"/>
      <c r="H38" s="6"/>
      <c r="I38" s="6"/>
    </row>
    <row r="39" spans="1:9" ht="25.5" customHeight="1" x14ac:dyDescent="0.3">
      <c r="A39" s="32" t="s">
        <v>51</v>
      </c>
      <c r="B39" s="33"/>
      <c r="C39" s="33"/>
      <c r="D39" s="34"/>
      <c r="E39" s="47"/>
      <c r="F39" s="48"/>
      <c r="G39" s="6"/>
      <c r="H39" s="6"/>
      <c r="I39" s="6"/>
    </row>
    <row r="40" spans="1:9" ht="29.25" customHeight="1" x14ac:dyDescent="0.3">
      <c r="A40" s="32" t="s">
        <v>52</v>
      </c>
      <c r="B40" s="33"/>
      <c r="C40" s="33"/>
      <c r="D40" s="34"/>
      <c r="E40" s="47"/>
      <c r="F40" s="48"/>
      <c r="G40" s="6"/>
      <c r="H40" s="6"/>
      <c r="I40" s="6"/>
    </row>
    <row r="41" spans="1:9" ht="27" customHeight="1" x14ac:dyDescent="0.3">
      <c r="A41" s="32" t="s">
        <v>53</v>
      </c>
      <c r="B41" s="33"/>
      <c r="C41" s="33"/>
      <c r="D41" s="34"/>
      <c r="E41" s="47"/>
      <c r="F41" s="48"/>
      <c r="G41" s="6"/>
      <c r="H41" s="6"/>
      <c r="I41" s="6"/>
    </row>
    <row r="42" spans="1:9" ht="52.5" customHeight="1" x14ac:dyDescent="0.3">
      <c r="A42" s="32" t="s">
        <v>54</v>
      </c>
      <c r="B42" s="33"/>
      <c r="C42" s="33"/>
      <c r="D42" s="34"/>
      <c r="E42" s="47"/>
      <c r="F42" s="48"/>
      <c r="G42" s="6"/>
      <c r="H42" s="6"/>
      <c r="I42" s="6"/>
    </row>
    <row r="43" spans="1:9" ht="24.75" customHeight="1" x14ac:dyDescent="0.3">
      <c r="A43" s="28" t="s">
        <v>55</v>
      </c>
      <c r="B43" s="28"/>
      <c r="C43" s="28"/>
      <c r="D43" s="29"/>
      <c r="E43" s="47"/>
      <c r="F43" s="48"/>
      <c r="G43" s="6"/>
      <c r="H43" s="6"/>
      <c r="I43" s="6"/>
    </row>
    <row r="44" spans="1:9" ht="18" customHeight="1" x14ac:dyDescent="0.3">
      <c r="A44" s="28" t="s">
        <v>56</v>
      </c>
      <c r="B44" s="28"/>
      <c r="C44" s="28"/>
      <c r="D44" s="29"/>
      <c r="E44" s="47"/>
      <c r="F44" s="48"/>
      <c r="G44" s="6"/>
      <c r="H44" s="6"/>
      <c r="I44" s="6"/>
    </row>
    <row r="45" spans="1:9" ht="40.5" customHeight="1" x14ac:dyDescent="0.3">
      <c r="A45" s="50" t="s">
        <v>57</v>
      </c>
      <c r="B45" s="51"/>
      <c r="C45" s="51"/>
      <c r="D45" s="52"/>
      <c r="E45" s="47"/>
      <c r="F45" s="48"/>
      <c r="G45" s="6"/>
      <c r="H45" s="6"/>
      <c r="I45" s="6"/>
    </row>
    <row r="46" spans="1:9" ht="27.75" customHeight="1" x14ac:dyDescent="0.3">
      <c r="A46" s="50" t="s">
        <v>58</v>
      </c>
      <c r="B46" s="51"/>
      <c r="C46" s="51"/>
      <c r="D46" s="52"/>
      <c r="E46" s="47"/>
      <c r="F46" s="48"/>
      <c r="G46" s="6"/>
      <c r="H46" s="6"/>
      <c r="I46" s="6"/>
    </row>
    <row r="47" spans="1:9" ht="111.75" customHeight="1" x14ac:dyDescent="0.3">
      <c r="A47" s="50" t="s">
        <v>59</v>
      </c>
      <c r="B47" s="51"/>
      <c r="C47" s="51"/>
      <c r="D47" s="52"/>
      <c r="E47" s="47"/>
      <c r="F47" s="48"/>
      <c r="G47" s="6"/>
      <c r="H47" s="6"/>
      <c r="I47" s="6"/>
    </row>
    <row r="48" spans="1:9" ht="40.5" customHeight="1" x14ac:dyDescent="0.3">
      <c r="A48" s="27" t="s">
        <v>60</v>
      </c>
      <c r="B48" s="28"/>
      <c r="C48" s="28"/>
      <c r="D48" s="29"/>
      <c r="E48" s="47"/>
      <c r="F48" s="48"/>
      <c r="G48" s="6"/>
      <c r="H48" s="6"/>
      <c r="I48" s="6"/>
    </row>
    <row r="49" spans="1:9" ht="32.25" customHeight="1" x14ac:dyDescent="0.3">
      <c r="A49" s="27" t="s">
        <v>61</v>
      </c>
      <c r="B49" s="28"/>
      <c r="C49" s="28"/>
      <c r="D49" s="29"/>
      <c r="E49" s="47"/>
      <c r="F49" s="48"/>
      <c r="G49" s="6"/>
      <c r="H49" s="6"/>
      <c r="I49" s="6"/>
    </row>
    <row r="50" spans="1:9" ht="26.25" customHeight="1" x14ac:dyDescent="0.3">
      <c r="A50" s="27" t="s">
        <v>62</v>
      </c>
      <c r="B50" s="28"/>
      <c r="C50" s="28"/>
      <c r="D50" s="29"/>
      <c r="E50" s="47"/>
      <c r="F50" s="48"/>
      <c r="G50" s="6"/>
      <c r="H50" s="6"/>
      <c r="I50" s="6"/>
    </row>
    <row r="51" spans="1:9" ht="30" customHeight="1" x14ac:dyDescent="0.3">
      <c r="A51" s="27" t="s">
        <v>63</v>
      </c>
      <c r="B51" s="28"/>
      <c r="C51" s="28"/>
      <c r="D51" s="29"/>
      <c r="E51" s="47"/>
      <c r="F51" s="48"/>
      <c r="G51" s="6"/>
      <c r="H51" s="6"/>
      <c r="I51" s="6"/>
    </row>
    <row r="52" spans="1:9" ht="38.25" customHeight="1" x14ac:dyDescent="0.3">
      <c r="A52" s="54" t="s">
        <v>64</v>
      </c>
      <c r="B52" s="55"/>
      <c r="C52" s="55"/>
      <c r="D52" s="56"/>
      <c r="E52" s="47"/>
      <c r="F52" s="48"/>
      <c r="G52" s="6"/>
      <c r="H52" s="6"/>
      <c r="I52" s="6"/>
    </row>
    <row r="53" spans="1:9" ht="30" customHeight="1" x14ac:dyDescent="0.3">
      <c r="A53" s="50" t="s">
        <v>65</v>
      </c>
      <c r="B53" s="51"/>
      <c r="C53" s="51"/>
      <c r="D53" s="52"/>
      <c r="E53" s="47"/>
      <c r="F53" s="48"/>
      <c r="G53" s="6"/>
      <c r="H53" s="6"/>
      <c r="I53" s="6"/>
    </row>
    <row r="54" spans="1:9" ht="39" customHeight="1" x14ac:dyDescent="0.3">
      <c r="A54" s="54" t="s">
        <v>66</v>
      </c>
      <c r="B54" s="55"/>
      <c r="C54" s="55"/>
      <c r="D54" s="56"/>
      <c r="E54" s="47"/>
      <c r="F54" s="48"/>
      <c r="G54" s="6"/>
      <c r="H54" s="6"/>
      <c r="I54" s="6"/>
    </row>
    <row r="55" spans="1:9" ht="24" customHeight="1" x14ac:dyDescent="0.3">
      <c r="A55" s="54" t="s">
        <v>67</v>
      </c>
      <c r="B55" s="55"/>
      <c r="C55" s="55"/>
      <c r="D55" s="56"/>
      <c r="E55" s="47"/>
      <c r="F55" s="48"/>
      <c r="G55" s="6"/>
      <c r="H55" s="6"/>
      <c r="I55" s="6"/>
    </row>
    <row r="56" spans="1:9" ht="27.75" customHeight="1" x14ac:dyDescent="0.3">
      <c r="A56" s="27" t="s">
        <v>68</v>
      </c>
      <c r="B56" s="28"/>
      <c r="C56" s="28"/>
      <c r="D56" s="29"/>
      <c r="E56" s="47"/>
      <c r="F56" s="48"/>
      <c r="G56" s="6"/>
      <c r="H56" s="6"/>
      <c r="I56" s="6"/>
    </row>
    <row r="57" spans="1:9" ht="27.75" customHeight="1" x14ac:dyDescent="0.3">
      <c r="A57" s="32" t="s">
        <v>69</v>
      </c>
      <c r="B57" s="33"/>
      <c r="C57" s="33"/>
      <c r="D57" s="34"/>
      <c r="E57" s="47"/>
      <c r="F57" s="48"/>
      <c r="G57" s="6"/>
      <c r="H57" s="6"/>
      <c r="I57" s="6"/>
    </row>
    <row r="58" spans="1:9" ht="28.5" customHeight="1" x14ac:dyDescent="0.3">
      <c r="A58" s="28" t="s">
        <v>70</v>
      </c>
      <c r="B58" s="28"/>
      <c r="C58" s="28"/>
      <c r="D58" s="29"/>
      <c r="E58" s="47"/>
      <c r="F58" s="48"/>
      <c r="G58" s="6"/>
      <c r="H58" s="6"/>
      <c r="I58" s="6"/>
    </row>
    <row r="59" spans="1:9" ht="27.75" customHeight="1" x14ac:dyDescent="0.3">
      <c r="A59" s="28" t="s">
        <v>71</v>
      </c>
      <c r="B59" s="28"/>
      <c r="C59" s="28"/>
      <c r="D59" s="29"/>
      <c r="E59" s="47"/>
      <c r="F59" s="48"/>
      <c r="G59" s="6"/>
      <c r="H59" s="6"/>
      <c r="I59" s="6"/>
    </row>
    <row r="60" spans="1:9" ht="27.75" customHeight="1" x14ac:dyDescent="0.3">
      <c r="A60" s="50" t="s">
        <v>72</v>
      </c>
      <c r="B60" s="51"/>
      <c r="C60" s="51"/>
      <c r="D60" s="52"/>
      <c r="E60" s="47"/>
      <c r="F60" s="48"/>
      <c r="G60" s="6"/>
      <c r="H60" s="6"/>
      <c r="I60" s="6"/>
    </row>
    <row r="61" spans="1:9" ht="20.25" customHeight="1" x14ac:dyDescent="0.3">
      <c r="A61" s="50" t="s">
        <v>73</v>
      </c>
      <c r="B61" s="51"/>
      <c r="C61" s="51"/>
      <c r="D61" s="52"/>
      <c r="E61" s="47"/>
      <c r="F61" s="48"/>
      <c r="G61" s="6"/>
      <c r="H61" s="6"/>
      <c r="I61" s="6"/>
    </row>
    <row r="62" spans="1:9" ht="27.75" customHeight="1" x14ac:dyDescent="0.3">
      <c r="A62" s="50" t="s">
        <v>74</v>
      </c>
      <c r="B62" s="51"/>
      <c r="C62" s="51"/>
      <c r="D62" s="52"/>
      <c r="E62" s="47"/>
      <c r="F62" s="48"/>
      <c r="G62" s="6"/>
      <c r="H62" s="6"/>
      <c r="I62" s="6"/>
    </row>
    <row r="63" spans="1:9" ht="27.75" customHeight="1" x14ac:dyDescent="0.3">
      <c r="A63" s="28" t="s">
        <v>75</v>
      </c>
      <c r="B63" s="28"/>
      <c r="C63" s="28"/>
      <c r="D63" s="29"/>
      <c r="E63" s="57"/>
      <c r="F63" s="58"/>
      <c r="G63" s="6"/>
      <c r="H63" s="6"/>
      <c r="I63" s="6"/>
    </row>
    <row r="64" spans="1:9" ht="39" customHeight="1" x14ac:dyDescent="0.3">
      <c r="A64" s="59" t="s">
        <v>76</v>
      </c>
      <c r="B64" s="60" t="s">
        <v>26</v>
      </c>
      <c r="C64" s="61" t="s">
        <v>77</v>
      </c>
      <c r="D64" s="61"/>
      <c r="E64" s="44" t="s">
        <v>78</v>
      </c>
      <c r="F64" s="45">
        <f>'[1]январь 2025 г.'!F21+'[1]февраль 2025 г.'!F21+'[1]март 2025 г.'!F23+'[1]апрель 2025 г.'!F22+'[1]май 2025 г.'!F28+'[1]июнь 2025 г.'!F24+'[1]июль 2025 г.'!F20+'[1]август 2025 г.'!F23+'[1]сентябрь 2025 г.'!F21+'[1]октябрь 2025 г.'!F29+'[1]ноябрь 2025 г.'!F26+'[1]декабрь 2025 г.'!F24</f>
        <v>109585.53599999998</v>
      </c>
      <c r="G64" s="6"/>
      <c r="H64" s="6"/>
      <c r="I64" s="6"/>
    </row>
    <row r="65" spans="1:11" ht="36" customHeight="1" x14ac:dyDescent="0.3">
      <c r="A65" s="28" t="s">
        <v>79</v>
      </c>
      <c r="B65" s="28"/>
      <c r="C65" s="28"/>
      <c r="D65" s="29"/>
      <c r="E65" s="47"/>
      <c r="F65" s="48"/>
      <c r="G65" s="6"/>
      <c r="H65" s="6"/>
      <c r="I65" s="6"/>
    </row>
    <row r="66" spans="1:11" ht="30" customHeight="1" x14ac:dyDescent="0.3">
      <c r="A66" s="28" t="s">
        <v>80</v>
      </c>
      <c r="B66" s="28"/>
      <c r="C66" s="28"/>
      <c r="D66" s="29"/>
      <c r="E66" s="47"/>
      <c r="F66" s="48"/>
      <c r="G66" s="6"/>
      <c r="H66" s="6"/>
      <c r="I66" s="6"/>
    </row>
    <row r="67" spans="1:11" x14ac:dyDescent="0.3">
      <c r="A67" s="28" t="s">
        <v>81</v>
      </c>
      <c r="B67" s="28"/>
      <c r="C67" s="28"/>
      <c r="D67" s="29"/>
      <c r="E67" s="47"/>
      <c r="F67" s="48"/>
      <c r="G67" s="6"/>
      <c r="H67" s="6"/>
      <c r="I67" s="6"/>
    </row>
    <row r="68" spans="1:11" ht="28.5" customHeight="1" x14ac:dyDescent="0.3">
      <c r="A68" s="28" t="s">
        <v>82</v>
      </c>
      <c r="B68" s="28"/>
      <c r="C68" s="28"/>
      <c r="D68" s="29"/>
      <c r="E68" s="47"/>
      <c r="F68" s="48"/>
      <c r="G68" s="6"/>
      <c r="H68" s="6"/>
      <c r="I68" s="6"/>
    </row>
    <row r="69" spans="1:11" ht="30.75" customHeight="1" x14ac:dyDescent="0.3">
      <c r="A69" s="28" t="s">
        <v>83</v>
      </c>
      <c r="B69" s="28"/>
      <c r="C69" s="28"/>
      <c r="D69" s="29"/>
      <c r="E69" s="47"/>
      <c r="F69" s="48"/>
      <c r="G69" s="6"/>
      <c r="H69" s="6"/>
      <c r="I69" s="6"/>
    </row>
    <row r="70" spans="1:11" x14ac:dyDescent="0.3">
      <c r="A70" s="62" t="s">
        <v>84</v>
      </c>
      <c r="B70" s="62"/>
      <c r="C70" s="62"/>
      <c r="D70" s="63"/>
      <c r="E70" s="64"/>
      <c r="F70" s="64">
        <f>SUM(F5:F64)-0.01</f>
        <v>568414.77399999998</v>
      </c>
      <c r="G70" s="6"/>
      <c r="H70" s="6"/>
      <c r="I70" s="6"/>
    </row>
    <row r="71" spans="1:11" ht="14.4" customHeight="1" x14ac:dyDescent="0.3">
      <c r="A71" s="65" t="s">
        <v>85</v>
      </c>
      <c r="B71" s="65"/>
      <c r="C71" s="65"/>
      <c r="D71" s="65"/>
      <c r="E71" s="65"/>
      <c r="F71" s="65"/>
      <c r="G71" s="6"/>
      <c r="H71" s="6"/>
      <c r="I71" s="6"/>
      <c r="K71" s="66" t="e">
        <f>F70+#REF!</f>
        <v>#REF!</v>
      </c>
    </row>
    <row r="72" spans="1:11" ht="96" x14ac:dyDescent="0.3">
      <c r="A72" s="3" t="s">
        <v>2</v>
      </c>
      <c r="B72" s="3" t="s">
        <v>3</v>
      </c>
      <c r="C72" s="3" t="s">
        <v>4</v>
      </c>
      <c r="D72" s="3" t="s">
        <v>86</v>
      </c>
      <c r="E72" s="3" t="s">
        <v>5</v>
      </c>
      <c r="F72" s="3" t="s">
        <v>6</v>
      </c>
      <c r="G72" s="6"/>
      <c r="H72" s="6"/>
      <c r="I72" s="6"/>
    </row>
    <row r="73" spans="1:11" ht="24" x14ac:dyDescent="0.3">
      <c r="A73" s="67" t="s">
        <v>87</v>
      </c>
      <c r="B73" s="68" t="s">
        <v>88</v>
      </c>
      <c r="C73" s="41" t="s">
        <v>89</v>
      </c>
      <c r="D73" s="69">
        <v>1</v>
      </c>
      <c r="E73" s="70">
        <v>2229</v>
      </c>
      <c r="F73" s="68">
        <v>2229</v>
      </c>
      <c r="G73" s="6"/>
      <c r="H73" s="6"/>
      <c r="I73" s="6"/>
    </row>
    <row r="74" spans="1:11" ht="36" x14ac:dyDescent="0.3">
      <c r="A74" s="67" t="s">
        <v>90</v>
      </c>
      <c r="B74" s="68" t="s">
        <v>91</v>
      </c>
      <c r="C74" s="41" t="s">
        <v>89</v>
      </c>
      <c r="D74" s="69">
        <v>1</v>
      </c>
      <c r="E74" s="70">
        <v>1075</v>
      </c>
      <c r="F74" s="68">
        <v>1075</v>
      </c>
      <c r="G74" s="6"/>
      <c r="H74" s="6"/>
      <c r="I74" s="6"/>
    </row>
    <row r="75" spans="1:11" ht="24" x14ac:dyDescent="0.3">
      <c r="A75" s="67" t="s">
        <v>92</v>
      </c>
      <c r="B75" s="68" t="s">
        <v>93</v>
      </c>
      <c r="C75" s="41" t="s">
        <v>89</v>
      </c>
      <c r="D75" s="69">
        <v>1</v>
      </c>
      <c r="E75" s="70">
        <v>1614</v>
      </c>
      <c r="F75" s="68">
        <v>1614</v>
      </c>
      <c r="G75" s="6"/>
      <c r="H75" s="6"/>
      <c r="I75" s="6"/>
      <c r="K75" s="66">
        <f>F70+F85</f>
        <v>614916.77399999998</v>
      </c>
    </row>
    <row r="76" spans="1:11" ht="66" customHeight="1" x14ac:dyDescent="0.3">
      <c r="A76" s="67" t="s">
        <v>94</v>
      </c>
      <c r="B76" s="68" t="s">
        <v>95</v>
      </c>
      <c r="C76" s="41" t="s">
        <v>96</v>
      </c>
      <c r="D76" s="69">
        <v>1</v>
      </c>
      <c r="E76" s="70">
        <v>6761</v>
      </c>
      <c r="F76" s="68">
        <v>6761</v>
      </c>
      <c r="G76" s="6"/>
      <c r="H76" s="6"/>
      <c r="I76" s="6"/>
    </row>
    <row r="77" spans="1:11" ht="62.25" customHeight="1" x14ac:dyDescent="0.3">
      <c r="A77" s="67" t="s">
        <v>97</v>
      </c>
      <c r="B77" s="68" t="s">
        <v>95</v>
      </c>
      <c r="C77" s="41" t="s">
        <v>98</v>
      </c>
      <c r="D77" s="69">
        <v>12</v>
      </c>
      <c r="E77" s="70">
        <f>F77/D77</f>
        <v>264.83333333333331</v>
      </c>
      <c r="F77" s="68">
        <v>3178</v>
      </c>
      <c r="G77" s="6"/>
      <c r="H77" s="6"/>
      <c r="I77" s="6"/>
    </row>
    <row r="78" spans="1:11" ht="39" customHeight="1" x14ac:dyDescent="0.3">
      <c r="A78" s="67" t="s">
        <v>99</v>
      </c>
      <c r="B78" s="68" t="s">
        <v>100</v>
      </c>
      <c r="C78" s="41" t="s">
        <v>89</v>
      </c>
      <c r="D78" s="69">
        <v>1</v>
      </c>
      <c r="E78" s="70">
        <v>3440</v>
      </c>
      <c r="F78" s="68">
        <v>3440</v>
      </c>
      <c r="G78" s="6"/>
      <c r="H78" s="6"/>
      <c r="I78" s="6"/>
    </row>
    <row r="79" spans="1:11" ht="27" customHeight="1" x14ac:dyDescent="0.3">
      <c r="A79" s="67" t="s">
        <v>101</v>
      </c>
      <c r="B79" s="68" t="s">
        <v>100</v>
      </c>
      <c r="C79" s="41" t="s">
        <v>89</v>
      </c>
      <c r="D79" s="69">
        <v>8</v>
      </c>
      <c r="E79" s="70">
        <f>F79/D79</f>
        <v>714.875</v>
      </c>
      <c r="F79" s="68">
        <v>5719</v>
      </c>
    </row>
    <row r="80" spans="1:11" ht="24" x14ac:dyDescent="0.3">
      <c r="A80" s="67" t="s">
        <v>102</v>
      </c>
      <c r="B80" s="68" t="s">
        <v>103</v>
      </c>
      <c r="C80" s="41" t="s">
        <v>89</v>
      </c>
      <c r="D80" s="69">
        <v>1</v>
      </c>
      <c r="E80" s="70">
        <v>2374</v>
      </c>
      <c r="F80" s="68">
        <v>2374</v>
      </c>
    </row>
    <row r="81" spans="1:6" ht="72" x14ac:dyDescent="0.3">
      <c r="A81" s="67" t="s">
        <v>104</v>
      </c>
      <c r="B81" s="68" t="s">
        <v>105</v>
      </c>
      <c r="C81" s="41" t="s">
        <v>89</v>
      </c>
      <c r="D81" s="69" t="s">
        <v>106</v>
      </c>
      <c r="E81" s="70">
        <f>F81/4</f>
        <v>1628.25</v>
      </c>
      <c r="F81" s="68">
        <v>6513</v>
      </c>
    </row>
    <row r="82" spans="1:6" ht="24" x14ac:dyDescent="0.3">
      <c r="A82" s="67" t="s">
        <v>107</v>
      </c>
      <c r="B82" s="68" t="s">
        <v>108</v>
      </c>
      <c r="C82" s="41" t="s">
        <v>89</v>
      </c>
      <c r="D82" s="69">
        <v>4</v>
      </c>
      <c r="E82" s="70">
        <f>F82/D82</f>
        <v>955.5</v>
      </c>
      <c r="F82" s="68">
        <v>3822</v>
      </c>
    </row>
    <row r="83" spans="1:6" ht="24" x14ac:dyDescent="0.3">
      <c r="A83" s="67" t="s">
        <v>109</v>
      </c>
      <c r="B83" s="68" t="s">
        <v>108</v>
      </c>
      <c r="C83" s="41" t="s">
        <v>89</v>
      </c>
      <c r="D83" s="69">
        <v>1</v>
      </c>
      <c r="E83" s="70">
        <v>1087</v>
      </c>
      <c r="F83" s="68">
        <v>1087</v>
      </c>
    </row>
    <row r="84" spans="1:6" ht="52.8" x14ac:dyDescent="0.3">
      <c r="A84" s="71" t="s">
        <v>110</v>
      </c>
      <c r="B84" s="72" t="s">
        <v>111</v>
      </c>
      <c r="C84" s="3" t="s">
        <v>89</v>
      </c>
      <c r="D84" s="73">
        <v>1</v>
      </c>
      <c r="E84" s="74">
        <v>8690</v>
      </c>
      <c r="F84" s="75">
        <v>8690</v>
      </c>
    </row>
    <row r="85" spans="1:6" x14ac:dyDescent="0.3">
      <c r="A85" s="76" t="s">
        <v>112</v>
      </c>
      <c r="B85" s="77"/>
      <c r="C85" s="41"/>
      <c r="D85" s="78"/>
      <c r="E85" s="79"/>
      <c r="F85" s="80">
        <f>SUM(F73:F84)</f>
        <v>46502</v>
      </c>
    </row>
    <row r="86" spans="1:6" ht="29.25" customHeight="1" x14ac:dyDescent="0.3">
      <c r="A86" s="81" t="s">
        <v>113</v>
      </c>
      <c r="B86" s="81"/>
      <c r="C86" s="81"/>
      <c r="D86" s="81"/>
      <c r="E86" s="81"/>
      <c r="F86" s="81"/>
    </row>
    <row r="87" spans="1:6" ht="29.25" customHeight="1" x14ac:dyDescent="0.3">
      <c r="A87" s="82" t="s">
        <v>114</v>
      </c>
      <c r="B87" s="82"/>
      <c r="C87" s="82"/>
      <c r="D87" s="82"/>
      <c r="E87" s="82"/>
      <c r="F87" s="82"/>
    </row>
    <row r="88" spans="1:6" ht="30" customHeight="1" x14ac:dyDescent="0.3">
      <c r="A88" s="82" t="s">
        <v>115</v>
      </c>
      <c r="B88" s="82"/>
      <c r="C88" s="82"/>
      <c r="D88" s="82"/>
      <c r="E88" s="82"/>
      <c r="F88" s="82"/>
    </row>
    <row r="89" spans="1:6" ht="29.25" customHeight="1" x14ac:dyDescent="0.3">
      <c r="A89" s="83" t="s">
        <v>116</v>
      </c>
      <c r="B89" s="83"/>
      <c r="C89" s="83"/>
      <c r="D89" s="83"/>
      <c r="E89" s="83"/>
      <c r="F89" s="83"/>
    </row>
    <row r="90" spans="1:6" ht="15" customHeight="1" x14ac:dyDescent="0.3">
      <c r="A90" s="84" t="s">
        <v>117</v>
      </c>
      <c r="B90" s="84"/>
      <c r="C90" s="84"/>
      <c r="D90" s="84"/>
      <c r="E90" s="84"/>
      <c r="F90" s="84"/>
    </row>
    <row r="91" spans="1:6" ht="30" customHeight="1" x14ac:dyDescent="0.3">
      <c r="A91" s="83" t="s">
        <v>118</v>
      </c>
      <c r="B91" s="83"/>
      <c r="C91" s="83"/>
      <c r="D91" s="83"/>
      <c r="E91" s="83"/>
      <c r="F91" s="83"/>
    </row>
    <row r="92" spans="1:6" x14ac:dyDescent="0.3">
      <c r="A92" s="83" t="s">
        <v>119</v>
      </c>
      <c r="B92" s="83"/>
      <c r="C92" s="83"/>
      <c r="D92" s="83"/>
      <c r="E92" s="83"/>
      <c r="F92" s="83"/>
    </row>
    <row r="93" spans="1:6" x14ac:dyDescent="0.3">
      <c r="A93" s="85" t="s">
        <v>120</v>
      </c>
      <c r="B93" s="85"/>
      <c r="C93" s="85"/>
      <c r="D93" s="85"/>
      <c r="E93" s="85"/>
      <c r="F93" s="85"/>
    </row>
    <row r="94" spans="1:6" ht="27.75" customHeight="1" x14ac:dyDescent="0.3">
      <c r="A94" s="82" t="s">
        <v>121</v>
      </c>
      <c r="B94" s="82"/>
      <c r="C94" s="82"/>
      <c r="D94" s="82"/>
      <c r="E94" s="82"/>
      <c r="F94" s="82"/>
    </row>
    <row r="95" spans="1:6" ht="18.75" customHeight="1" x14ac:dyDescent="0.3">
      <c r="A95" s="82" t="s">
        <v>122</v>
      </c>
      <c r="B95" s="82"/>
      <c r="C95" s="82"/>
      <c r="D95" s="82"/>
      <c r="E95" s="82"/>
      <c r="F95" s="82"/>
    </row>
    <row r="96" spans="1:6" x14ac:dyDescent="0.3">
      <c r="A96" s="85" t="s">
        <v>123</v>
      </c>
      <c r="B96" s="85"/>
      <c r="C96" s="85"/>
      <c r="D96" s="85"/>
      <c r="E96" s="85"/>
      <c r="F96" s="85"/>
    </row>
    <row r="97" spans="1:6" ht="31.5" customHeight="1" x14ac:dyDescent="0.3">
      <c r="A97" s="82" t="s">
        <v>124</v>
      </c>
      <c r="B97" s="82"/>
      <c r="C97" s="82"/>
      <c r="D97" s="82"/>
      <c r="E97" s="82"/>
      <c r="F97" s="82"/>
    </row>
    <row r="98" spans="1:6" x14ac:dyDescent="0.3">
      <c r="A98" s="82" t="s">
        <v>125</v>
      </c>
      <c r="B98" s="82"/>
      <c r="C98" s="82"/>
      <c r="D98" s="82"/>
      <c r="E98" s="82"/>
      <c r="F98" s="82"/>
    </row>
    <row r="99" spans="1:6" x14ac:dyDescent="0.3">
      <c r="A99" s="82" t="s">
        <v>126</v>
      </c>
      <c r="B99" s="82"/>
      <c r="C99" s="82"/>
      <c r="D99" s="82"/>
      <c r="E99" s="82"/>
      <c r="F99" s="82"/>
    </row>
    <row r="100" spans="1:6" x14ac:dyDescent="0.3">
      <c r="A100" s="86"/>
      <c r="B100" s="86" t="s">
        <v>127</v>
      </c>
      <c r="C100" s="86"/>
      <c r="D100" s="86"/>
      <c r="E100" s="86"/>
      <c r="F100" s="86"/>
    </row>
    <row r="101" spans="1:6" x14ac:dyDescent="0.3">
      <c r="A101" s="87" t="s">
        <v>128</v>
      </c>
      <c r="B101" s="87"/>
      <c r="C101" s="87"/>
      <c r="D101" s="87"/>
      <c r="E101" s="87"/>
      <c r="F101" s="87"/>
    </row>
    <row r="102" spans="1:6" x14ac:dyDescent="0.3">
      <c r="A102" s="87" t="s">
        <v>129</v>
      </c>
      <c r="B102" s="87"/>
      <c r="C102" s="87"/>
      <c r="D102" s="87"/>
      <c r="E102" s="87"/>
      <c r="F102" s="87"/>
    </row>
    <row r="103" spans="1:6" x14ac:dyDescent="0.3">
      <c r="A103" s="87" t="s">
        <v>130</v>
      </c>
      <c r="B103" s="87"/>
      <c r="C103" s="87"/>
      <c r="D103" s="87"/>
      <c r="E103" s="87"/>
      <c r="F103" s="87"/>
    </row>
  </sheetData>
  <mergeCells count="96">
    <mergeCell ref="A103:F103"/>
    <mergeCell ref="A96:F96"/>
    <mergeCell ref="A97:F97"/>
    <mergeCell ref="A98:F98"/>
    <mergeCell ref="A99:F99"/>
    <mergeCell ref="A101:F101"/>
    <mergeCell ref="A102:F102"/>
    <mergeCell ref="A90:F90"/>
    <mergeCell ref="A91:F91"/>
    <mergeCell ref="A92:F92"/>
    <mergeCell ref="A93:F93"/>
    <mergeCell ref="A94:F94"/>
    <mergeCell ref="A95:F95"/>
    <mergeCell ref="A70:D70"/>
    <mergeCell ref="A71:F71"/>
    <mergeCell ref="A86:F86"/>
    <mergeCell ref="A87:F87"/>
    <mergeCell ref="A88:F88"/>
    <mergeCell ref="A89:F89"/>
    <mergeCell ref="A63:D63"/>
    <mergeCell ref="C64:D64"/>
    <mergeCell ref="E64:E69"/>
    <mergeCell ref="F64:F69"/>
    <mergeCell ref="A65:D65"/>
    <mergeCell ref="A66:D66"/>
    <mergeCell ref="A67:D67"/>
    <mergeCell ref="A68:D68"/>
    <mergeCell ref="A69:D69"/>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39:D39"/>
    <mergeCell ref="A40:D40"/>
    <mergeCell ref="A41:D41"/>
    <mergeCell ref="A42:D42"/>
    <mergeCell ref="A43:D43"/>
    <mergeCell ref="A44:D44"/>
    <mergeCell ref="A33:D33"/>
    <mergeCell ref="A34:D34"/>
    <mergeCell ref="A35:D35"/>
    <mergeCell ref="A36:D36"/>
    <mergeCell ref="A37:D37"/>
    <mergeCell ref="A38:D38"/>
    <mergeCell ref="A27:D27"/>
    <mergeCell ref="A28:D28"/>
    <mergeCell ref="A29:D29"/>
    <mergeCell ref="A30:D30"/>
    <mergeCell ref="A31:D31"/>
    <mergeCell ref="A32:D32"/>
    <mergeCell ref="A21:D21"/>
    <mergeCell ref="A22:D22"/>
    <mergeCell ref="A23:D23"/>
    <mergeCell ref="A24:D24"/>
    <mergeCell ref="A25:D25"/>
    <mergeCell ref="A26:D26"/>
    <mergeCell ref="C13:D13"/>
    <mergeCell ref="C14:D14"/>
    <mergeCell ref="C15:D15"/>
    <mergeCell ref="E15:E63"/>
    <mergeCell ref="F15:F63"/>
    <mergeCell ref="A16:D16"/>
    <mergeCell ref="A17:D17"/>
    <mergeCell ref="A18:D18"/>
    <mergeCell ref="A19:D19"/>
    <mergeCell ref="A20:D20"/>
    <mergeCell ref="C9:D9"/>
    <mergeCell ref="E9:E12"/>
    <mergeCell ref="F9:F12"/>
    <mergeCell ref="A10:D10"/>
    <mergeCell ref="A11:D11"/>
    <mergeCell ref="A12:D12"/>
    <mergeCell ref="A1:I1"/>
    <mergeCell ref="A2:I2"/>
    <mergeCell ref="C3:D3"/>
    <mergeCell ref="A4:F4"/>
    <mergeCell ref="A5:A8"/>
    <mergeCell ref="B5:B8"/>
    <mergeCell ref="C5:D5"/>
    <mergeCell ref="C6:D6"/>
    <mergeCell ref="C7:D7"/>
    <mergeCell ref="C8:D8"/>
  </mergeCells>
  <hyperlinks>
    <hyperlink ref="A30" r:id="rId1" display="https://kv.burmistr.ru/economy/works/view/86351"/>
    <hyperlink ref="A31" r:id="rId2" display="https://kv.burmistr.ru/economy/works/view/86352"/>
    <hyperlink ref="A32"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2026-02-25T13:22:55Z</dcterms:created>
  <dcterms:modified xsi:type="dcterms:W3CDTF">2026-02-25T13:23:15Z</dcterms:modified>
</cp:coreProperties>
</file>