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calcPr calcId="144525" refMode="R1C1"/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I30" i="1"/>
  <c r="H30" i="1"/>
  <c r="I29" i="1"/>
  <c r="H29" i="1"/>
  <c r="I28" i="1"/>
  <c r="H28" i="1"/>
  <c r="I27" i="1"/>
  <c r="I32" i="1" s="1"/>
  <c r="H27" i="1"/>
  <c r="H32" i="1" s="1"/>
  <c r="G25" i="1"/>
  <c r="F25" i="1"/>
  <c r="E25" i="1"/>
  <c r="D25" i="1"/>
  <c r="C25" i="1"/>
  <c r="I24" i="1"/>
  <c r="H24" i="1"/>
  <c r="I23" i="1"/>
  <c r="I25" i="1" s="1"/>
  <c r="H23" i="1"/>
  <c r="H25" i="1" s="1"/>
  <c r="G21" i="1"/>
  <c r="G33" i="1" s="1"/>
  <c r="G37" i="1" s="1"/>
  <c r="F21" i="1"/>
  <c r="F33" i="1" s="1"/>
  <c r="F37" i="1" s="1"/>
  <c r="E21" i="1"/>
  <c r="E33" i="1" s="1"/>
  <c r="E37" i="1" s="1"/>
  <c r="D21" i="1"/>
  <c r="D33" i="1" s="1"/>
  <c r="D37" i="1" s="1"/>
  <c r="C21" i="1"/>
  <c r="C33" i="1" s="1"/>
  <c r="C37" i="1" s="1"/>
  <c r="K18" i="1"/>
  <c r="I18" i="1"/>
  <c r="H18" i="1"/>
  <c r="K16" i="1"/>
  <c r="I16" i="1"/>
  <c r="H16" i="1"/>
  <c r="K14" i="1"/>
  <c r="I14" i="1"/>
  <c r="H14" i="1"/>
  <c r="K12" i="1"/>
  <c r="I12" i="1"/>
  <c r="H12" i="1"/>
  <c r="I10" i="1"/>
  <c r="H10" i="1"/>
  <c r="I8" i="1"/>
  <c r="H8" i="1"/>
  <c r="I6" i="1"/>
  <c r="I21" i="1" s="1"/>
  <c r="I33" i="1" s="1"/>
  <c r="I37" i="1" s="1"/>
  <c r="H6" i="1"/>
  <c r="H21" i="1" s="1"/>
  <c r="H33" i="1" l="1"/>
  <c r="H37" i="1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т.ч. ДЗ Виноградов</t>
        </r>
      </text>
    </comment>
  </commentList>
</comments>
</file>

<file path=xl/sharedStrings.xml><?xml version="1.0" encoding="utf-8"?>
<sst xmlns="http://schemas.openxmlformats.org/spreadsheetml/2006/main" count="29" uniqueCount="27">
  <si>
    <t>за период 01.01.2019-31.12.2019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</si>
  <si>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</si>
  <si>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</si>
  <si>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</si>
  <si>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</si>
  <si>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</si>
  <si>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</si>
  <si>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</si>
  <si>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</si>
  <si>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- 1474,3 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</si>
  <si>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</si>
  <si>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</si>
  <si>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</si>
  <si>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</si>
  <si>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</si>
  <si>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</si>
  <si>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</si>
  <si>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</si>
  <si>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</si>
  <si>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Услуги банка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</si>
  <si>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</si>
  <si>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</si>
  <si>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</si>
  <si>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</si>
  <si>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</si>
  <si>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ВСЕГО по дому</t>
  </si>
  <si>
    <t>Информация о состоянии лицевого счета МКД № 22 по ул. Хелюльское шоссе с.Хелюля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</si>
</sst>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rgb="FF0000FF"/>
      <name val="Times New Roman"/>
      <family val="1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10" borderId="36" applyNumberFormat="0" applyAlignment="0" applyProtection="0"/>
    <xf numFmtId="0" fontId="18" fillId="23" borderId="37" applyNumberFormat="0" applyAlignment="0" applyProtection="0"/>
    <xf numFmtId="0" fontId="19" fillId="23" borderId="36" applyNumberFormat="0" applyAlignment="0" applyProtection="0"/>
    <xf numFmtId="44" fontId="1" fillId="0" borderId="0" applyFont="0" applyFill="0" applyBorder="0" applyAlignment="0" applyProtection="0"/>
    <xf numFmtId="0" fontId="20" fillId="0" borderId="38" applyNumberFormat="0" applyFill="0" applyAlignment="0" applyProtection="0"/>
    <xf numFmtId="0" fontId="21" fillId="0" borderId="39" applyNumberFormat="0" applyFill="0" applyAlignment="0" applyProtection="0"/>
    <xf numFmtId="0" fontId="22" fillId="0" borderId="4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41" applyNumberFormat="0" applyFill="0" applyAlignment="0" applyProtection="0"/>
    <xf numFmtId="0" fontId="24" fillId="24" borderId="42" applyNumberFormat="0" applyAlignment="0" applyProtection="0"/>
    <xf numFmtId="0" fontId="25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26" borderId="43" applyNumberFormat="0" applyFont="0" applyAlignment="0" applyProtection="0"/>
    <xf numFmtId="0" fontId="1" fillId="26" borderId="43" applyNumberFormat="0" applyFont="0" applyAlignment="0" applyProtection="0"/>
    <xf numFmtId="0" fontId="29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</cellStyleXfs>
  <cellXfs count="90">
    <xf numFmtId="0" fontId="0" fillId="0" borderId="0" xfId="0"/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0" borderId="14" xfId="1" applyNumberFormat="1" applyFont="1" applyBorder="1" applyAlignment="1">
      <alignment horizontal="center"/>
    </xf>
    <xf numFmtId="3" fontId="9" fillId="0" borderId="15" xfId="1" applyNumberFormat="1" applyFont="1" applyBorder="1" applyAlignment="1">
      <alignment horizontal="center"/>
    </xf>
    <xf numFmtId="1" fontId="9" fillId="0" borderId="15" xfId="1" applyNumberFormat="1" applyFont="1" applyBorder="1" applyAlignment="1">
      <alignment horizontal="center"/>
    </xf>
    <xf numFmtId="0" fontId="9" fillId="0" borderId="0" xfId="1" applyFont="1"/>
    <xf numFmtId="3" fontId="5" fillId="0" borderId="15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1" fontId="10" fillId="0" borderId="15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3" fontId="5" fillId="0" borderId="14" xfId="1" applyNumberFormat="1" applyFont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3" fontId="9" fillId="2" borderId="15" xfId="1" applyNumberFormat="1" applyFont="1" applyFill="1" applyBorder="1" applyAlignment="1">
      <alignment horizontal="center"/>
    </xf>
    <xf numFmtId="2" fontId="5" fillId="0" borderId="0" xfId="1" applyNumberFormat="1" applyFont="1" applyFill="1" applyBorder="1"/>
    <xf numFmtId="3" fontId="5" fillId="0" borderId="19" xfId="1" applyNumberFormat="1" applyFont="1" applyBorder="1" applyAlignment="1">
      <alignment horizontal="center"/>
    </xf>
    <xf numFmtId="3" fontId="5" fillId="0" borderId="20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3" fontId="2" fillId="3" borderId="21" xfId="1" applyNumberFormat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3" fontId="2" fillId="4" borderId="5" xfId="1" applyNumberFormat="1" applyFont="1" applyFill="1" applyBorder="1" applyAlignment="1">
      <alignment horizontal="center"/>
    </xf>
    <xf numFmtId="3" fontId="2" fillId="4" borderId="23" xfId="1" applyNumberFormat="1" applyFont="1" applyFill="1" applyBorder="1" applyAlignment="1">
      <alignment horizontal="center"/>
    </xf>
    <xf numFmtId="3" fontId="2" fillId="3" borderId="15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3" fontId="2" fillId="3" borderId="33" xfId="1" applyNumberFormat="1" applyFont="1" applyFill="1" applyBorder="1" applyAlignment="1">
      <alignment horizontal="center"/>
    </xf>
    <xf numFmtId="3" fontId="9" fillId="4" borderId="15" xfId="1" applyNumberFormat="1" applyFont="1" applyFill="1" applyBorder="1" applyAlignment="1">
      <alignment horizontal="center"/>
    </xf>
    <xf numFmtId="0" fontId="11" fillId="0" borderId="0" xfId="1" applyFont="1"/>
    <xf numFmtId="0" fontId="12" fillId="0" borderId="0" xfId="0" applyFont="1"/>
    <xf numFmtId="0" fontId="2" fillId="3" borderId="21" xfId="1" applyFont="1" applyFill="1" applyBorder="1" applyAlignment="1">
      <alignment horizontal="left"/>
    </xf>
    <xf numFmtId="0" fontId="2" fillId="3" borderId="22" xfId="1" applyFont="1" applyFill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5" fillId="0" borderId="30" xfId="1" applyFont="1" applyBorder="1" applyAlignment="1">
      <alignment horizontal="left"/>
    </xf>
    <xf numFmtId="0" fontId="2" fillId="3" borderId="32" xfId="1" applyFont="1" applyFill="1" applyBorder="1" applyAlignment="1">
      <alignment horizontal="center"/>
    </xf>
    <xf numFmtId="0" fontId="2" fillId="3" borderId="33" xfId="1" applyFont="1" applyFill="1" applyBorder="1" applyAlignment="1">
      <alignment horizontal="center"/>
    </xf>
    <xf numFmtId="0" fontId="9" fillId="4" borderId="34" xfId="1" applyFont="1" applyFill="1" applyBorder="1" applyAlignment="1">
      <alignment horizontal="center" wrapText="1"/>
    </xf>
    <xf numFmtId="0" fontId="9" fillId="4" borderId="35" xfId="1" applyFont="1" applyFill="1" applyBorder="1" applyAlignment="1">
      <alignment horizontal="center" wrapText="1"/>
    </xf>
    <xf numFmtId="0" fontId="9" fillId="4" borderId="15" xfId="1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2" fillId="3" borderId="15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6" xfId="1" applyFont="1" applyBorder="1" applyAlignment="1">
      <alignment horizontal="left" wrapText="1"/>
    </xf>
    <xf numFmtId="0" fontId="9" fillId="0" borderId="15" xfId="1" applyFont="1" applyBorder="1" applyAlignment="1">
      <alignment horizontal="left" wrapText="1"/>
    </xf>
    <xf numFmtId="0" fontId="9" fillId="0" borderId="16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0" fontId="5" fillId="0" borderId="17" xfId="1" applyFont="1" applyBorder="1" applyAlignment="1">
      <alignment horizontal="left"/>
    </xf>
    <xf numFmtId="0" fontId="5" fillId="0" borderId="18" xfId="1" applyFont="1" applyBorder="1" applyAlignment="1">
      <alignment horizontal="left"/>
    </xf>
    <xf numFmtId="0" fontId="2" fillId="3" borderId="21" xfId="1" applyFont="1" applyFill="1" applyBorder="1" applyAlignment="1">
      <alignment horizontal="center"/>
    </xf>
    <xf numFmtId="0" fontId="2" fillId="3" borderId="22" xfId="1" applyFont="1" applyFill="1" applyBorder="1" applyAlignment="1">
      <alignment horizontal="center"/>
    </xf>
    <xf numFmtId="0" fontId="9" fillId="0" borderId="6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3" fontId="1" fillId="0" borderId="0" xfId="1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N37"/>
  <sheetViews>
    <sheetView tabSelected="1" workbookViewId="0">
      <selection activeCell="M21" sqref="M21:N21"/>
    </sheetView>
  </sheetViews>
  <sheetFormatPr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9.6640625" hidden="1" customWidth="1"/>
    <col min="11" max="11" width="0" hidden="1" customWidth="1"/>
  </cols>
  <sheetData>
    <row r="1" spans="1:14" x14ac:dyDescent="0.3">
      <c r="A1" s="80" t="s">
        <v>26</v>
      </c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1"/>
    </row>
    <row r="2" spans="1:14" ht="15" thickBot="1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1"/>
      <c r="K2" s="1"/>
      <c r="L2" s="1"/>
      <c r="M2" s="1"/>
      <c r="N2" s="1"/>
    </row>
    <row r="3" spans="1:14" ht="48.6" thickBot="1" x14ac:dyDescent="0.35">
      <c r="A3" s="81" t="s">
        <v>1</v>
      </c>
      <c r="B3" s="82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1"/>
      <c r="K3" s="83"/>
      <c r="L3" s="83"/>
      <c r="M3" s="1"/>
      <c r="N3" s="1"/>
    </row>
    <row r="4" spans="1:14" x14ac:dyDescent="0.3">
      <c r="A4" s="84">
        <v>1</v>
      </c>
      <c r="B4" s="85"/>
      <c r="C4" s="4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6">
        <v>8</v>
      </c>
      <c r="J4" s="7"/>
      <c r="K4" s="8"/>
      <c r="L4" s="9"/>
      <c r="M4" s="1"/>
      <c r="N4" s="1"/>
    </row>
    <row r="5" spans="1:14" ht="15" customHeight="1" x14ac:dyDescent="0.3">
      <c r="A5" s="86" t="s">
        <v>9</v>
      </c>
      <c r="B5" s="87"/>
      <c r="C5" s="87"/>
      <c r="D5" s="87"/>
      <c r="E5" s="87"/>
      <c r="F5" s="87"/>
      <c r="G5" s="87"/>
      <c r="H5" s="87"/>
      <c r="I5" s="88"/>
      <c r="J5" s="7"/>
      <c r="K5" s="8"/>
      <c r="L5" s="9"/>
      <c r="M5" s="1"/>
      <c r="N5" s="1"/>
    </row>
    <row r="6" spans="1:14" x14ac:dyDescent="0.3">
      <c r="A6" s="74" t="s">
        <v>10</v>
      </c>
      <c r="B6" s="75"/>
      <c r="C6" s="10">
        <v>-478.30999999999767</v>
      </c>
      <c r="D6" s="11">
        <v>23751.650000000023</v>
      </c>
      <c r="E6" s="12">
        <v>231503.28</v>
      </c>
      <c r="F6" s="12">
        <v>231503.28</v>
      </c>
      <c r="G6" s="10">
        <v>232123.79000000004</v>
      </c>
      <c r="H6" s="10">
        <f>C6+E6-F6</f>
        <v>-478.30999999999767</v>
      </c>
      <c r="I6" s="11">
        <f>D6+E6-G6</f>
        <v>23131.139999999985</v>
      </c>
      <c r="J6" s="13"/>
      <c r="K6" s="14"/>
      <c r="L6" s="14"/>
      <c r="M6" s="14"/>
      <c r="N6" s="14"/>
    </row>
    <row r="7" spans="1:14" x14ac:dyDescent="0.3">
      <c r="A7" s="76"/>
      <c r="B7" s="77"/>
      <c r="C7" s="10"/>
      <c r="D7" s="15"/>
      <c r="E7" s="12"/>
      <c r="F7" s="12"/>
      <c r="G7" s="10"/>
      <c r="H7" s="10"/>
      <c r="I7" s="15"/>
      <c r="J7" s="13"/>
      <c r="K7" s="14"/>
      <c r="L7" s="14"/>
      <c r="M7" s="14"/>
      <c r="N7" s="14"/>
    </row>
    <row r="8" spans="1:14" x14ac:dyDescent="0.3">
      <c r="A8" s="76" t="s">
        <v>11</v>
      </c>
      <c r="B8" s="77"/>
      <c r="C8" s="16">
        <v>423188.83999999997</v>
      </c>
      <c r="D8" s="11">
        <v>28556.929999999935</v>
      </c>
      <c r="E8" s="17">
        <v>235681.26999999996</v>
      </c>
      <c r="F8" s="17">
        <v>11439</v>
      </c>
      <c r="G8" s="10">
        <v>240180.84000000003</v>
      </c>
      <c r="H8" s="10">
        <f>C8+E8-F8</f>
        <v>647431.10999999987</v>
      </c>
      <c r="I8" s="11">
        <f>D8+E8-G8</f>
        <v>24057.35999999987</v>
      </c>
      <c r="J8" s="13"/>
      <c r="K8" s="18"/>
      <c r="L8" s="18"/>
      <c r="M8" s="18"/>
      <c r="N8" s="18"/>
    </row>
    <row r="9" spans="1:14" x14ac:dyDescent="0.3">
      <c r="A9" s="78"/>
      <c r="B9" s="79"/>
      <c r="C9" s="19"/>
      <c r="D9" s="20"/>
      <c r="E9" s="21"/>
      <c r="F9" s="22"/>
      <c r="G9" s="19"/>
      <c r="H9" s="19"/>
      <c r="I9" s="20"/>
      <c r="J9" s="1"/>
      <c r="K9" s="1"/>
      <c r="L9" s="1"/>
      <c r="M9" s="1"/>
      <c r="N9" s="1"/>
    </row>
    <row r="10" spans="1:14" x14ac:dyDescent="0.3">
      <c r="A10" s="64" t="s">
        <v>12</v>
      </c>
      <c r="B10" s="66"/>
      <c r="C10" s="16">
        <v>0</v>
      </c>
      <c r="D10" s="11">
        <v>4624.6000000000131</v>
      </c>
      <c r="E10" s="17">
        <v>37174</v>
      </c>
      <c r="F10" s="17">
        <v>37174</v>
      </c>
      <c r="G10" s="10">
        <v>37590.129999999997</v>
      </c>
      <c r="H10" s="10">
        <f>C10+E10-F10</f>
        <v>0</v>
      </c>
      <c r="I10" s="11">
        <f>D10+E10-G10</f>
        <v>4208.4700000000157</v>
      </c>
      <c r="J10" s="1"/>
      <c r="K10" s="1"/>
      <c r="L10" s="1"/>
      <c r="M10" s="1"/>
      <c r="N10" s="1"/>
    </row>
    <row r="11" spans="1:14" x14ac:dyDescent="0.3">
      <c r="A11" s="78"/>
      <c r="B11" s="79"/>
      <c r="C11" s="19"/>
      <c r="D11" s="23"/>
      <c r="E11" s="22"/>
      <c r="F11" s="22"/>
      <c r="G11" s="19"/>
      <c r="H11" s="10"/>
      <c r="I11" s="11"/>
      <c r="J11" s="1"/>
      <c r="K11" s="1"/>
      <c r="L11" s="1"/>
      <c r="M11" s="1"/>
      <c r="N11" s="1"/>
    </row>
    <row r="12" spans="1:14" x14ac:dyDescent="0.3">
      <c r="A12" s="64" t="s">
        <v>13</v>
      </c>
      <c r="B12" s="66"/>
      <c r="C12" s="16">
        <v>-0.47000000003981768</v>
      </c>
      <c r="D12" s="11">
        <v>401.36999999999989</v>
      </c>
      <c r="E12" s="17">
        <v>10424.640000000001</v>
      </c>
      <c r="F12" s="17">
        <v>10424.640000000001</v>
      </c>
      <c r="G12" s="10">
        <v>9357.1100000000024</v>
      </c>
      <c r="H12" s="10">
        <f>C12+E12-F12</f>
        <v>-0.47000000003936293</v>
      </c>
      <c r="I12" s="11">
        <f>D12+E12-G12</f>
        <v>1468.8999999999996</v>
      </c>
      <c r="J12" s="24">
        <v>26951.39</v>
      </c>
      <c r="K12" s="25">
        <f>F12-J12</f>
        <v>-16526.75</v>
      </c>
      <c r="L12" s="1"/>
      <c r="M12" s="1"/>
    </row>
    <row r="13" spans="1:14" x14ac:dyDescent="0.3">
      <c r="A13" s="64"/>
      <c r="B13" s="66"/>
      <c r="C13" s="16"/>
      <c r="D13" s="11"/>
      <c r="E13" s="17"/>
      <c r="F13" s="17"/>
      <c r="G13" s="10"/>
      <c r="H13" s="10"/>
      <c r="I13" s="11"/>
      <c r="J13" s="24"/>
      <c r="K13" s="24"/>
      <c r="L13" s="1"/>
      <c r="M13" s="1"/>
    </row>
    <row r="14" spans="1:14" x14ac:dyDescent="0.3">
      <c r="A14" s="64" t="s">
        <v>14</v>
      </c>
      <c r="B14" s="66"/>
      <c r="C14" s="16">
        <v>-0.48000000003958121</v>
      </c>
      <c r="D14" s="11">
        <v>439.82999999999993</v>
      </c>
      <c r="E14" s="17">
        <v>12794.41</v>
      </c>
      <c r="F14" s="17">
        <v>12794.41</v>
      </c>
      <c r="G14" s="10">
        <v>11447.2</v>
      </c>
      <c r="H14" s="10">
        <f>C14+E14-F14</f>
        <v>-0.48000000003958121</v>
      </c>
      <c r="I14" s="11">
        <f>D14+E14-G14</f>
        <v>1787.0399999999991</v>
      </c>
      <c r="J14" s="24">
        <v>27284.43</v>
      </c>
      <c r="K14" s="25">
        <f>F14-J14</f>
        <v>-14490.02</v>
      </c>
      <c r="L14" s="1"/>
      <c r="M14" s="1"/>
    </row>
    <row r="15" spans="1:14" x14ac:dyDescent="0.3">
      <c r="A15" s="64"/>
      <c r="B15" s="66"/>
      <c r="C15" s="16"/>
      <c r="D15" s="11"/>
      <c r="E15" s="17"/>
      <c r="F15" s="17"/>
      <c r="G15" s="10"/>
      <c r="H15" s="10"/>
      <c r="I15" s="11"/>
      <c r="J15" s="24"/>
      <c r="K15" s="24"/>
      <c r="L15" s="1"/>
      <c r="M15" s="1"/>
    </row>
    <row r="16" spans="1:14" x14ac:dyDescent="0.3">
      <c r="A16" s="64" t="s">
        <v>15</v>
      </c>
      <c r="B16" s="66"/>
      <c r="C16" s="16">
        <v>-0.4700000000448199</v>
      </c>
      <c r="D16" s="11">
        <v>3524.2899999999954</v>
      </c>
      <c r="E16" s="17">
        <v>11817.989999999998</v>
      </c>
      <c r="F16" s="17">
        <v>11817.989999999998</v>
      </c>
      <c r="G16" s="10">
        <v>13900.11</v>
      </c>
      <c r="H16" s="10">
        <f>C16+E16-F16</f>
        <v>-0.4700000000448199</v>
      </c>
      <c r="I16" s="11">
        <f>D16+E16-G16</f>
        <v>1442.1699999999928</v>
      </c>
      <c r="J16" s="24">
        <v>12847</v>
      </c>
      <c r="K16" s="25">
        <f>F16-J16</f>
        <v>-1029.010000000002</v>
      </c>
      <c r="L16" s="1"/>
      <c r="M16" s="1"/>
    </row>
    <row r="17" spans="1:14" x14ac:dyDescent="0.3">
      <c r="A17" s="64"/>
      <c r="B17" s="66"/>
      <c r="C17" s="16"/>
      <c r="D17" s="11"/>
      <c r="E17" s="17"/>
      <c r="F17" s="17"/>
      <c r="G17" s="10"/>
      <c r="H17" s="10"/>
      <c r="I17" s="11"/>
      <c r="J17" s="24"/>
      <c r="K17" s="24"/>
      <c r="L17" s="1"/>
      <c r="M17" s="1"/>
    </row>
    <row r="18" spans="1:14" x14ac:dyDescent="0.3">
      <c r="A18" s="64" t="s">
        <v>16</v>
      </c>
      <c r="B18" s="65"/>
      <c r="C18" s="16">
        <v>-10.19999999999709</v>
      </c>
      <c r="D18" s="16">
        <v>-0.43000000002211891</v>
      </c>
      <c r="E18" s="16">
        <v>0</v>
      </c>
      <c r="F18" s="16"/>
      <c r="G18" s="16">
        <v>0</v>
      </c>
      <c r="H18" s="16">
        <f>C18+E18-F18</f>
        <v>-10.19999999999709</v>
      </c>
      <c r="I18" s="11">
        <f>D18+E18-G18</f>
        <v>-0.43000000002211891</v>
      </c>
      <c r="J18" s="24">
        <v>107745.12</v>
      </c>
      <c r="K18" s="25">
        <f>F18-J18</f>
        <v>-107745.12</v>
      </c>
    </row>
    <row r="19" spans="1:14" ht="15" thickBot="1" x14ac:dyDescent="0.35">
      <c r="A19" s="64"/>
      <c r="B19" s="66"/>
      <c r="C19" s="16"/>
      <c r="D19" s="11"/>
      <c r="E19" s="17"/>
      <c r="F19" s="17"/>
      <c r="G19" s="10"/>
      <c r="H19" s="10"/>
      <c r="I19" s="11"/>
      <c r="J19" s="26"/>
      <c r="K19" s="1"/>
      <c r="L19" s="1"/>
      <c r="M19" s="1"/>
      <c r="N19" s="1"/>
    </row>
    <row r="20" spans="1:14" ht="15" hidden="1" thickBot="1" x14ac:dyDescent="0.35">
      <c r="A20" s="67"/>
      <c r="B20" s="68"/>
      <c r="C20" s="27"/>
      <c r="D20" s="28"/>
      <c r="E20" s="29"/>
      <c r="F20" s="29"/>
      <c r="G20" s="27"/>
      <c r="H20" s="27"/>
      <c r="I20" s="28"/>
      <c r="J20" s="1"/>
      <c r="K20" s="1"/>
      <c r="L20" s="1"/>
      <c r="M20" s="1"/>
      <c r="N20" s="1"/>
    </row>
    <row r="21" spans="1:14" ht="15" thickBot="1" x14ac:dyDescent="0.35">
      <c r="A21" s="69" t="s">
        <v>17</v>
      </c>
      <c r="B21" s="70"/>
      <c r="C21" s="30">
        <f>C6+C8+C10+C19+C12+C14+C16+C18</f>
        <v>422698.90999999986</v>
      </c>
      <c r="D21" s="30">
        <f t="shared" ref="D21:I21" si="0">D6+D8+D10+D19+D12+D14+D16+D18</f>
        <v>61298.239999999947</v>
      </c>
      <c r="E21" s="30">
        <f t="shared" si="0"/>
        <v>539395.59</v>
      </c>
      <c r="F21" s="30">
        <f t="shared" si="0"/>
        <v>315153.32</v>
      </c>
      <c r="G21" s="30">
        <f t="shared" si="0"/>
        <v>544599.18000000005</v>
      </c>
      <c r="H21" s="30">
        <f t="shared" si="0"/>
        <v>646941.17999999959</v>
      </c>
      <c r="I21" s="30">
        <f t="shared" si="0"/>
        <v>56094.649999999841</v>
      </c>
      <c r="J21" s="1"/>
      <c r="K21" s="1"/>
      <c r="L21" s="1"/>
      <c r="M21" s="89"/>
      <c r="N21" s="89"/>
    </row>
    <row r="22" spans="1:14" x14ac:dyDescent="0.3">
      <c r="A22" s="31"/>
      <c r="B22" s="32"/>
      <c r="C22" s="33"/>
      <c r="D22" s="33"/>
      <c r="E22" s="33"/>
      <c r="F22" s="33"/>
      <c r="G22" s="33"/>
      <c r="H22" s="33"/>
      <c r="I22" s="34"/>
      <c r="J22" s="1"/>
      <c r="K22" s="1"/>
      <c r="L22" s="1"/>
      <c r="M22" s="1"/>
      <c r="N22" s="1"/>
    </row>
    <row r="23" spans="1:14" ht="29.25" customHeight="1" x14ac:dyDescent="0.3">
      <c r="A23" s="71" t="s">
        <v>18</v>
      </c>
      <c r="B23" s="72"/>
      <c r="C23" s="16">
        <v>322334.27999999997</v>
      </c>
      <c r="D23" s="16">
        <v>55385.429999999949</v>
      </c>
      <c r="E23" s="17">
        <v>135976.21999999997</v>
      </c>
      <c r="F23" s="17"/>
      <c r="G23" s="16">
        <v>133497.27999999997</v>
      </c>
      <c r="H23" s="16">
        <f>C23+E23-F23</f>
        <v>458310.49999999994</v>
      </c>
      <c r="I23" s="16">
        <f>D23+E23-G23</f>
        <v>57864.369999999937</v>
      </c>
      <c r="J23" s="13"/>
      <c r="K23" s="18"/>
      <c r="L23" s="18"/>
      <c r="M23" s="18"/>
      <c r="N23" s="18"/>
    </row>
    <row r="24" spans="1:14" ht="29.25" customHeight="1" x14ac:dyDescent="0.3">
      <c r="A24" s="71" t="s">
        <v>19</v>
      </c>
      <c r="B24" s="73"/>
      <c r="C24" s="16">
        <v>798.30000000000007</v>
      </c>
      <c r="D24" s="16">
        <v>-4.0000000000006253E-2</v>
      </c>
      <c r="E24" s="17">
        <v>794.84</v>
      </c>
      <c r="F24" s="17"/>
      <c r="G24" s="16">
        <v>795</v>
      </c>
      <c r="H24" s="16">
        <f>C24+E24-F24</f>
        <v>1593.14</v>
      </c>
      <c r="I24" s="16">
        <f>D24+E24-G24</f>
        <v>-0.19999999999993179</v>
      </c>
      <c r="J24" s="13"/>
      <c r="K24" s="18"/>
      <c r="L24" s="18"/>
      <c r="M24" s="18"/>
      <c r="N24" s="18"/>
    </row>
    <row r="25" spans="1:14" x14ac:dyDescent="0.3">
      <c r="A25" s="55" t="s">
        <v>17</v>
      </c>
      <c r="B25" s="56"/>
      <c r="C25" s="35">
        <f>C23+C24</f>
        <v>323132.57999999996</v>
      </c>
      <c r="D25" s="35">
        <f t="shared" ref="D25:I25" si="1">D23+D24</f>
        <v>55385.389999999948</v>
      </c>
      <c r="E25" s="35">
        <f t="shared" si="1"/>
        <v>136771.05999999997</v>
      </c>
      <c r="F25" s="35">
        <f t="shared" si="1"/>
        <v>0</v>
      </c>
      <c r="G25" s="35">
        <f t="shared" si="1"/>
        <v>134292.27999999997</v>
      </c>
      <c r="H25" s="35">
        <f t="shared" si="1"/>
        <v>459903.63999999996</v>
      </c>
      <c r="I25" s="35">
        <f t="shared" si="1"/>
        <v>57864.16999999994</v>
      </c>
      <c r="J25" s="1"/>
      <c r="K25" s="1"/>
      <c r="L25" s="1"/>
      <c r="M25" s="1"/>
      <c r="N25" s="1"/>
    </row>
    <row r="26" spans="1:14" ht="15" thickBot="1" x14ac:dyDescent="0.35">
      <c r="A26" s="57"/>
      <c r="B26" s="58"/>
      <c r="C26" s="58"/>
      <c r="D26" s="58"/>
      <c r="E26" s="58"/>
      <c r="F26" s="58"/>
      <c r="G26" s="58"/>
      <c r="H26" s="58"/>
      <c r="I26" s="59"/>
      <c r="J26" s="1"/>
    </row>
    <row r="27" spans="1:14" x14ac:dyDescent="0.3">
      <c r="A27" s="60" t="s">
        <v>20</v>
      </c>
      <c r="B27" s="61"/>
      <c r="C27" s="36">
        <v>20.009999999994761</v>
      </c>
      <c r="D27" s="36">
        <v>18137.76999999999</v>
      </c>
      <c r="E27" s="36">
        <v>12022.130000000008</v>
      </c>
      <c r="F27" s="36">
        <v>12022.130000000008</v>
      </c>
      <c r="G27" s="36">
        <v>26111.639999999996</v>
      </c>
      <c r="H27" s="36">
        <f>C27+E27-F27</f>
        <v>20.009999999994761</v>
      </c>
      <c r="I27" s="37">
        <f>D27+E27-G27</f>
        <v>4048.260000000002</v>
      </c>
      <c r="J27" s="1"/>
    </row>
    <row r="28" spans="1:14" x14ac:dyDescent="0.3">
      <c r="A28" s="62" t="s">
        <v>21</v>
      </c>
      <c r="B28" s="63"/>
      <c r="C28" s="16">
        <v>938.8700000000099</v>
      </c>
      <c r="D28" s="16">
        <v>20500.190000000017</v>
      </c>
      <c r="E28" s="16">
        <v>16659.18</v>
      </c>
      <c r="F28" s="16">
        <v>16659.18</v>
      </c>
      <c r="G28" s="16">
        <v>33374.149999999994</v>
      </c>
      <c r="H28" s="16">
        <f>C28+E28-F28</f>
        <v>938.8700000000099</v>
      </c>
      <c r="I28" s="11">
        <f>D28+E28-G28</f>
        <v>3785.220000000023</v>
      </c>
      <c r="J28" s="1"/>
    </row>
    <row r="29" spans="1:14" x14ac:dyDescent="0.3">
      <c r="A29" s="64" t="s">
        <v>22</v>
      </c>
      <c r="B29" s="65"/>
      <c r="C29" s="16">
        <v>56.840000000025611</v>
      </c>
      <c r="D29" s="16">
        <v>6181.820000000007</v>
      </c>
      <c r="E29" s="16"/>
      <c r="F29" s="16"/>
      <c r="G29" s="16">
        <v>922.06</v>
      </c>
      <c r="H29" s="16">
        <f>C29+E29-F29</f>
        <v>56.840000000025611</v>
      </c>
      <c r="I29" s="11">
        <f>D29+E29-G29</f>
        <v>5259.7600000000075</v>
      </c>
      <c r="J29" s="1"/>
    </row>
    <row r="30" spans="1:14" x14ac:dyDescent="0.3">
      <c r="A30" s="64" t="s">
        <v>23</v>
      </c>
      <c r="B30" s="65"/>
      <c r="C30" s="16">
        <v>0</v>
      </c>
      <c r="D30" s="16">
        <v>493.2599999999984</v>
      </c>
      <c r="E30" s="16"/>
      <c r="F30" s="16"/>
      <c r="G30" s="16">
        <v>375.56</v>
      </c>
      <c r="H30" s="16">
        <f>C30+E30-F30</f>
        <v>0</v>
      </c>
      <c r="I30" s="11">
        <f>D30+E30-G30</f>
        <v>117.6999999999984</v>
      </c>
      <c r="J30" s="1"/>
    </row>
    <row r="31" spans="1:14" ht="15" thickBot="1" x14ac:dyDescent="0.35">
      <c r="A31" s="47"/>
      <c r="B31" s="48"/>
      <c r="C31" s="38"/>
      <c r="D31" s="38"/>
      <c r="E31" s="38"/>
      <c r="F31" s="38"/>
      <c r="G31" s="38"/>
      <c r="H31" s="39"/>
      <c r="I31" s="40"/>
      <c r="J31" s="1"/>
    </row>
    <row r="32" spans="1:14" ht="15" thickBot="1" x14ac:dyDescent="0.35">
      <c r="A32" s="49" t="s">
        <v>17</v>
      </c>
      <c r="B32" s="50"/>
      <c r="C32" s="41">
        <f>C27+C28+C29+C30</f>
        <v>1015.7200000000303</v>
      </c>
      <c r="D32" s="41">
        <f t="shared" ref="D32:I32" si="2">D27+D28+D29+D30</f>
        <v>45313.040000000008</v>
      </c>
      <c r="E32" s="41">
        <f t="shared" si="2"/>
        <v>28681.310000000009</v>
      </c>
      <c r="F32" s="41">
        <f t="shared" si="2"/>
        <v>28681.310000000009</v>
      </c>
      <c r="G32" s="41">
        <f t="shared" si="2"/>
        <v>60783.409999999989</v>
      </c>
      <c r="H32" s="41">
        <f t="shared" si="2"/>
        <v>1015.7200000000303</v>
      </c>
      <c r="I32" s="41">
        <f t="shared" si="2"/>
        <v>13210.940000000031</v>
      </c>
      <c r="J32" s="1"/>
    </row>
    <row r="33" spans="1:10" ht="15" thickBot="1" x14ac:dyDescent="0.35">
      <c r="A33" s="45" t="s">
        <v>24</v>
      </c>
      <c r="B33" s="46"/>
      <c r="C33" s="30">
        <f t="shared" ref="C33:I33" si="3">C21+C25+C32</f>
        <v>746847.20999999973</v>
      </c>
      <c r="D33" s="30">
        <f t="shared" si="3"/>
        <v>161996.6699999999</v>
      </c>
      <c r="E33" s="30">
        <f t="shared" si="3"/>
        <v>704847.96</v>
      </c>
      <c r="F33" s="30">
        <f t="shared" si="3"/>
        <v>343834.63</v>
      </c>
      <c r="G33" s="30">
        <f t="shared" si="3"/>
        <v>739674.87</v>
      </c>
      <c r="H33" s="30">
        <f t="shared" si="3"/>
        <v>1107860.5399999996</v>
      </c>
      <c r="I33" s="30">
        <f t="shared" si="3"/>
        <v>127169.75999999981</v>
      </c>
      <c r="J33" s="1"/>
    </row>
    <row r="34" spans="1:10" s="44" customFormat="1" ht="60" hidden="1" customHeight="1" x14ac:dyDescent="0.3">
      <c r="A34" s="51"/>
      <c r="B34" s="52"/>
      <c r="C34" s="42"/>
      <c r="D34" s="42"/>
      <c r="E34" s="42"/>
      <c r="F34" s="42"/>
      <c r="G34" s="42"/>
      <c r="H34" s="42"/>
      <c r="I34" s="42"/>
      <c r="J34" s="43"/>
    </row>
    <row r="35" spans="1:10" s="44" customFormat="1" ht="23.25" hidden="1" customHeight="1" x14ac:dyDescent="0.3">
      <c r="A35" s="53"/>
      <c r="B35" s="54"/>
      <c r="C35" s="42"/>
      <c r="D35" s="42"/>
      <c r="E35" s="42"/>
      <c r="F35" s="42"/>
      <c r="G35" s="42"/>
      <c r="H35" s="16"/>
      <c r="I35" s="42"/>
      <c r="J35" s="43"/>
    </row>
    <row r="36" spans="1:10" ht="23.25" customHeight="1" thickBot="1" x14ac:dyDescent="0.35">
      <c r="A36" s="53"/>
      <c r="B36" s="54"/>
      <c r="C36" s="42"/>
      <c r="D36" s="42"/>
      <c r="E36" s="42"/>
      <c r="F36" s="42"/>
      <c r="G36" s="42"/>
      <c r="H36" s="16"/>
      <c r="I36" s="42"/>
      <c r="J36" s="1"/>
    </row>
    <row r="37" spans="1:10" ht="15" thickBot="1" x14ac:dyDescent="0.35">
      <c r="A37" s="45" t="s">
        <v>25</v>
      </c>
      <c r="B37" s="46"/>
      <c r="C37" s="30">
        <f>C33+C34</f>
        <v>746847.20999999973</v>
      </c>
      <c r="D37" s="30">
        <f t="shared" ref="D37:I37" si="4">D33+D34</f>
        <v>161996.6699999999</v>
      </c>
      <c r="E37" s="30">
        <f t="shared" si="4"/>
        <v>704847.96</v>
      </c>
      <c r="F37" s="30">
        <f t="shared" si="4"/>
        <v>343834.63</v>
      </c>
      <c r="G37" s="30">
        <f t="shared" si="4"/>
        <v>739674.87</v>
      </c>
      <c r="H37" s="30">
        <f t="shared" si="4"/>
        <v>1107860.5399999996</v>
      </c>
      <c r="I37" s="30">
        <f t="shared" si="4"/>
        <v>127169.75999999981</v>
      </c>
      <c r="J37" s="1"/>
    </row>
  </sheetData>
  <mergeCells count="37">
    <mergeCell ref="A5:I5"/>
    <mergeCell ref="A1:I1"/>
    <mergeCell ref="A2:I2"/>
    <mergeCell ref="A3:B3"/>
    <mergeCell ref="K3:L3"/>
    <mergeCell ref="A4:B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30:B30"/>
    <mergeCell ref="A18:B18"/>
    <mergeCell ref="A19:B19"/>
    <mergeCell ref="A20:B20"/>
    <mergeCell ref="A21:B21"/>
    <mergeCell ref="A23:B23"/>
    <mergeCell ref="A24:B24"/>
    <mergeCell ref="A25:B25"/>
    <mergeCell ref="A26:I26"/>
    <mergeCell ref="A27:B27"/>
    <mergeCell ref="A28:B28"/>
    <mergeCell ref="A29:B29"/>
    <mergeCell ref="A37:B37"/>
    <mergeCell ref="A31:B31"/>
    <mergeCell ref="A32:B32"/>
    <mergeCell ref="A33:B33"/>
    <mergeCell ref="A34:B34"/>
    <mergeCell ref="A35:B35"/>
    <mergeCell ref="A36:B36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2020-05-13T11:08:48Z</dcterms:created>
  <dcterms:modified xsi:type="dcterms:W3CDTF">2020-05-13T12:16:05Z</dcterms:modified>
</cp:coreProperties>
</file>