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2019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45" i="1" l="1"/>
  <c r="E43" i="1"/>
  <c r="F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3" i="1"/>
  <c r="E22" i="1"/>
  <c r="E20" i="1"/>
  <c r="F14" i="1"/>
  <c r="F13" i="1"/>
  <c r="F12" i="1"/>
  <c r="F9" i="1"/>
  <c r="F8" i="1"/>
  <c r="F7" i="1"/>
  <c r="F6" i="1"/>
  <c r="F5" i="1"/>
  <c r="F11" i="1" s="1"/>
  <c r="F15" i="1" s="1"/>
</calcChain>
</file>

<file path=xl/sharedStrings.xml><?xml version="1.0" encoding="utf-8"?>
<sst xmlns="http://schemas.openxmlformats.org/spreadsheetml/2006/main" count="125" uniqueCount="72">
  <si>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</si>
  <si>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</si>
  <si>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</si>
  <si>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</si>
  <si>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</si>
  <si>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- 3338,00 кв.м.)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</si>
  <si>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</si>
  <si>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</si>
  <si>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</si>
  <si>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 01.01.2019г - 31.05.2019г  - 3,64                    с 01.06.2019 -31.12.2019г  -3,93</t>
  </si>
  <si>
    <t>Аварийно-диспетчерская служба</t>
  </si>
  <si>
    <t>с 01.01.2019г - 31.05.2019г  - 2,11                     с 01.06.2019 -31.12.2019г  -2,27</t>
  </si>
  <si>
    <t xml:space="preserve">Уборка лестничных клеток - 276,2 кв.м.                                         </t>
  </si>
  <si>
    <t xml:space="preserve">ежедневно    </t>
  </si>
  <si>
    <t>с 01.01.2019г - 31.05.2019г  - 2,24                    с 01.06.2019 -31.12.2019г  -2,52</t>
  </si>
  <si>
    <t>Содержание придомовой территории 1 класса - 649 кв.м., газоны 1650 кв.м.</t>
  </si>
  <si>
    <t>6 раз в неделю</t>
  </si>
  <si>
    <t>с 01.01.2019г - 31.05.2019г  - 3,46                    с 01.06.2019 -31.12.2019г  -3,89</t>
  </si>
  <si>
    <t>Дератизация подвального помещения</t>
  </si>
  <si>
    <t>ежемесячно</t>
  </si>
  <si>
    <t>Промывка и опрессовка системы отопления (29.05.2019г)</t>
  </si>
  <si>
    <t>1 раз перед началом отопительного периода</t>
  </si>
  <si>
    <t>руб./ м2</t>
  </si>
  <si>
    <t>Итого:</t>
  </si>
  <si>
    <t xml:space="preserve">ОДН на водоснабжение </t>
  </si>
  <si>
    <t xml:space="preserve">ОДН на водоотведение </t>
  </si>
  <si>
    <t xml:space="preserve">ОДН на электроснабжение </t>
  </si>
  <si>
    <t>Итого по содержанию:</t>
  </si>
  <si>
    <t>РЕМОНТ ОБЩЕГО ИМУЩЕСТВА</t>
  </si>
  <si>
    <t xml:space="preserve">Фактический объем выполненных работ </t>
  </si>
  <si>
    <t xml:space="preserve">Очистка придомовой территории (услуги экскаватора-погрузчика)  03.01.2019г </t>
  </si>
  <si>
    <t>январь 2019г</t>
  </si>
  <si>
    <t>час</t>
  </si>
  <si>
    <t xml:space="preserve">Очистка придомовой территории минипогрузчика Mustang 2066) 11.02.2019г </t>
  </si>
  <si>
    <t>февраль 2019г</t>
  </si>
  <si>
    <t>Установка вакуумного клаапана на канализационно-вентиляционном стояке в кв. № 50</t>
  </si>
  <si>
    <t>шт</t>
  </si>
  <si>
    <t xml:space="preserve">Очистка придомовой территории  (услуги  экскаватора-погрузчика)  12.02.2019г </t>
  </si>
  <si>
    <t>Замена доводчика, подъезд № 3</t>
  </si>
  <si>
    <t>Замена стояка ХВС кв. №№ 58,62,66,70</t>
  </si>
  <si>
    <t>март 2019г</t>
  </si>
  <si>
    <t>м.п.</t>
  </si>
  <si>
    <t>Замена аварийного стояка ХВС кв. №№ 23,26,29</t>
  </si>
  <si>
    <t>апрель 2019г</t>
  </si>
  <si>
    <t>Доставка песка в детскую песочницу (работы по освобождению песочницы от старого песка, загрузка нового) на придомовой территории ж/домов №№ 5,7,9,11 по ул. Дружбы народов</t>
  </si>
  <si>
    <t>июнь 2019г</t>
  </si>
  <si>
    <t>м3</t>
  </si>
  <si>
    <t>Обработка фасада  универсальной проникающей гидроизоляцией по бетонным панелям кв. №№ 2,69</t>
  </si>
  <si>
    <t>кв.м.</t>
  </si>
  <si>
    <t>Восстановление штукатурно-окрасочного слоя после установки кабель-каналов в подъездах №№ 1,2,3,4</t>
  </si>
  <si>
    <t>июль 2019г</t>
  </si>
  <si>
    <t>Замена стояка ХВС кв. №№ 52,56,60,64,68</t>
  </si>
  <si>
    <t>Замена общедомового прибора учета холодного водоснабжения (водомера) диам. 32 мм на вводе</t>
  </si>
  <si>
    <t>Загрузка контейнера строительным мусором, деревянными оконными рамами, вывоз и утилизация</t>
  </si>
  <si>
    <t>август 2019г</t>
  </si>
  <si>
    <t>Ремонт отмостки (со стороны дет. садика)</t>
  </si>
  <si>
    <t>Ремонт ж/бетонного козырька балкона кв. № 67</t>
  </si>
  <si>
    <t>Изготовление и установка металлической скамейки у входной двери, подъезд №№ 1,2,3</t>
  </si>
  <si>
    <t>Ремонт системы ПЗУ, подъезд № 3</t>
  </si>
  <si>
    <t>сентябрь 2019г</t>
  </si>
  <si>
    <t>Замена аварийного участка на потенцесушитель системы отопления квартиры № 1</t>
  </si>
  <si>
    <t>октябрь 2019г</t>
  </si>
  <si>
    <t>Регулировка доводчика, подъезд № 1</t>
  </si>
  <si>
    <t>Замена доводчика, подъезд № 1</t>
  </si>
  <si>
    <t>Замена аварийного участка стояка системы отопления кв. №№ 59,63</t>
  </si>
  <si>
    <t>декабрь 2019г</t>
  </si>
  <si>
    <t>Итого по ремонту:</t>
  </si>
  <si>
    <t>КАПИТАЛЬНЫЙ РЕМОНТ</t>
  </si>
  <si>
    <t>Капитальный ремонт: Утепление фасада дома, путем установки энергосберегающих стеклопакетов в местах общего пользования МКД</t>
  </si>
  <si>
    <t>кв.м</t>
  </si>
  <si>
    <t>Итого по капитальному ремонту:</t>
  </si>
  <si>
    <t>Отчет о выполнении договора управления многоквартирным домом                                                        № 9 по ул. Дружбы народов, г. Сортавала за период 01.01.2019-31.12.2019г.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</si>
</sst>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5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2" fontId="0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2" borderId="0" xfId="0" applyFill="1" applyBorder="1"/>
    <xf numFmtId="0" fontId="0" fillId="0" borderId="0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/>
    <xf numFmtId="2" fontId="1" fillId="0" borderId="0" xfId="0" applyNumberFormat="1" applyFont="1"/>
    <xf numFmtId="2" fontId="0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left" wrapText="1"/>
    </xf>
    <xf numFmtId="0" fontId="1" fillId="0" borderId="6" xfId="0" applyFont="1" applyBorder="1"/>
    <xf numFmtId="0" fontId="1" fillId="0" borderId="6" xfId="0" applyFont="1" applyBorder="1" applyAlignment="1">
      <alignment horizontal="center" wrapText="1"/>
    </xf>
    <xf numFmtId="2" fontId="0" fillId="0" borderId="6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44;&#1088;%20&#1085;&#1072;&#1088;&#1086;&#1076;&#1086;&#1074;,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."/>
      <sheetName val="февраль 2017г."/>
      <sheetName val="март 2017г."/>
      <sheetName val="апрель 2017г"/>
      <sheetName val="май 2017г"/>
      <sheetName val="июнь 2017г"/>
      <sheetName val="июль 2017г"/>
      <sheetName val="август 2017г"/>
      <sheetName val="сент 2017"/>
      <sheetName val="окт 2017"/>
      <sheetName val="нояб 2017"/>
      <sheetName val="дек 2017"/>
      <sheetName val="2017"/>
      <sheetName val="янв 2018г"/>
      <sheetName val="фев 2018г"/>
      <sheetName val="март 2018г"/>
      <sheetName val="апрель 2018г"/>
      <sheetName val="май 2018г"/>
      <sheetName val="июнь 2018г"/>
      <sheetName val="июль 2018"/>
      <sheetName val="авг 2018"/>
      <sheetName val="сент 2018"/>
      <sheetName val="окт 2018г"/>
      <sheetName val="нояб 2018г"/>
      <sheetName val="дек 2018г"/>
      <sheetName val="2018г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г"/>
      <sheetName val="окт 2019"/>
      <sheetName val="нояб 2019"/>
      <sheetName val="дек 2019"/>
      <sheetName val="2019"/>
      <sheetName val="янв 2020"/>
      <sheetName val="февр 2020"/>
      <sheetName val="март 2020"/>
      <sheetName val="апр 2020"/>
      <sheetName val="май 2020"/>
      <sheetName val="июнь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9">
          <cell r="F9">
            <v>12150.32</v>
          </cell>
        </row>
        <row r="10">
          <cell r="F10">
            <v>7043.1799999999994</v>
          </cell>
        </row>
        <row r="11">
          <cell r="F11">
            <v>7477.1200000000008</v>
          </cell>
        </row>
        <row r="12">
          <cell r="F12">
            <v>11549.48</v>
          </cell>
        </row>
        <row r="13">
          <cell r="F13">
            <v>267.04000000000002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1301.82</v>
          </cell>
        </row>
      </sheetData>
      <sheetData sheetId="39">
        <row r="9">
          <cell r="F9">
            <v>12150.32</v>
          </cell>
        </row>
        <row r="10">
          <cell r="F10">
            <v>7043.1799999999994</v>
          </cell>
        </row>
        <row r="11">
          <cell r="F11">
            <v>7477.1200000000008</v>
          </cell>
        </row>
        <row r="12">
          <cell r="F12">
            <v>11549.48</v>
          </cell>
        </row>
        <row r="13">
          <cell r="F13">
            <v>267.04000000000002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1168.3</v>
          </cell>
        </row>
      </sheetData>
      <sheetData sheetId="40">
        <row r="9">
          <cell r="F9">
            <v>12150.32</v>
          </cell>
        </row>
        <row r="10">
          <cell r="F10">
            <v>7043.1799999999994</v>
          </cell>
        </row>
        <row r="11">
          <cell r="F11">
            <v>7477.1200000000008</v>
          </cell>
        </row>
        <row r="12">
          <cell r="F12">
            <v>11549.48</v>
          </cell>
        </row>
        <row r="13">
          <cell r="F13">
            <v>267.04000000000002</v>
          </cell>
        </row>
        <row r="15">
          <cell r="F15">
            <v>1034.78</v>
          </cell>
        </row>
        <row r="16">
          <cell r="F16">
            <v>667.6</v>
          </cell>
        </row>
        <row r="17">
          <cell r="F17">
            <v>1268.44</v>
          </cell>
        </row>
      </sheetData>
      <sheetData sheetId="41">
        <row r="9">
          <cell r="F9">
            <v>12150.32</v>
          </cell>
        </row>
        <row r="10">
          <cell r="F10">
            <v>7043.1799999999994</v>
          </cell>
        </row>
        <row r="11">
          <cell r="F11">
            <v>7477.1200000000008</v>
          </cell>
        </row>
        <row r="12">
          <cell r="F12">
            <v>11549.48</v>
          </cell>
        </row>
        <row r="13">
          <cell r="F13">
            <v>267.04000000000002</v>
          </cell>
        </row>
        <row r="15">
          <cell r="F15">
            <v>734.36</v>
          </cell>
        </row>
        <row r="16">
          <cell r="F16">
            <v>467.32000000000005</v>
          </cell>
        </row>
        <row r="17">
          <cell r="F17">
            <v>700.98</v>
          </cell>
        </row>
      </sheetData>
      <sheetData sheetId="42">
        <row r="9">
          <cell r="F9">
            <v>12150.32</v>
          </cell>
        </row>
        <row r="10">
          <cell r="F10">
            <v>7043.1799999999994</v>
          </cell>
        </row>
        <row r="11">
          <cell r="F11">
            <v>7477.1200000000008</v>
          </cell>
        </row>
        <row r="12">
          <cell r="F12">
            <v>11549.48</v>
          </cell>
        </row>
        <row r="13">
          <cell r="F13">
            <v>267.04000000000002</v>
          </cell>
        </row>
        <row r="15">
          <cell r="F15">
            <v>567.46</v>
          </cell>
        </row>
        <row r="16">
          <cell r="F16">
            <v>367.18</v>
          </cell>
        </row>
        <row r="17">
          <cell r="F17">
            <v>2937.44</v>
          </cell>
        </row>
      </sheetData>
      <sheetData sheetId="43">
        <row r="9">
          <cell r="F9">
            <v>13118.34</v>
          </cell>
        </row>
        <row r="10">
          <cell r="F10">
            <v>7577.26</v>
          </cell>
        </row>
        <row r="11">
          <cell r="F11">
            <v>8411.76</v>
          </cell>
        </row>
        <row r="12">
          <cell r="F12">
            <v>12984.82</v>
          </cell>
        </row>
        <row r="13">
          <cell r="F13">
            <v>267.04000000000002</v>
          </cell>
        </row>
        <row r="16">
          <cell r="F16">
            <v>667.6</v>
          </cell>
        </row>
        <row r="17">
          <cell r="F17">
            <v>433.94</v>
          </cell>
        </row>
        <row r="18">
          <cell r="F18">
            <v>1835.9</v>
          </cell>
        </row>
      </sheetData>
      <sheetData sheetId="44">
        <row r="9">
          <cell r="F9">
            <v>13118.34</v>
          </cell>
        </row>
        <row r="10">
          <cell r="F10">
            <v>7577.26</v>
          </cell>
        </row>
        <row r="11">
          <cell r="F11">
            <v>8411.76</v>
          </cell>
        </row>
        <row r="12">
          <cell r="F12">
            <v>12984.82</v>
          </cell>
        </row>
        <row r="13">
          <cell r="F13">
            <v>267.04000000000002</v>
          </cell>
        </row>
        <row r="16">
          <cell r="F16">
            <v>600.84</v>
          </cell>
        </row>
        <row r="17">
          <cell r="F17">
            <v>400.56</v>
          </cell>
        </row>
        <row r="18">
          <cell r="F18">
            <v>1034.78</v>
          </cell>
        </row>
      </sheetData>
      <sheetData sheetId="45">
        <row r="9">
          <cell r="F9">
            <v>13118.34</v>
          </cell>
        </row>
        <row r="10">
          <cell r="F10">
            <v>7577.26</v>
          </cell>
        </row>
        <row r="11">
          <cell r="F11">
            <v>8411.76</v>
          </cell>
        </row>
        <row r="12">
          <cell r="F12">
            <v>12984.82</v>
          </cell>
        </row>
        <row r="13">
          <cell r="F13">
            <v>267.04000000000002</v>
          </cell>
        </row>
        <row r="16">
          <cell r="F16">
            <v>467.32000000000005</v>
          </cell>
        </row>
        <row r="17">
          <cell r="F17">
            <v>300.42</v>
          </cell>
        </row>
        <row r="18">
          <cell r="F18">
            <v>1201.68</v>
          </cell>
        </row>
      </sheetData>
      <sheetData sheetId="46">
        <row r="9">
          <cell r="F9">
            <v>13118.34</v>
          </cell>
        </row>
        <row r="10">
          <cell r="F10">
            <v>7577.26</v>
          </cell>
        </row>
        <row r="11">
          <cell r="F11">
            <v>8411.76</v>
          </cell>
        </row>
        <row r="12">
          <cell r="F12">
            <v>12984.82</v>
          </cell>
        </row>
        <row r="13">
          <cell r="F13">
            <v>267.04000000000002</v>
          </cell>
        </row>
        <row r="16">
          <cell r="F16">
            <v>133.52000000000001</v>
          </cell>
        </row>
        <row r="17">
          <cell r="F17">
            <v>100.14</v>
          </cell>
        </row>
        <row r="18">
          <cell r="F18">
            <v>1602.24</v>
          </cell>
        </row>
      </sheetData>
      <sheetData sheetId="47">
        <row r="9">
          <cell r="F9">
            <v>13118.34</v>
          </cell>
        </row>
        <row r="10">
          <cell r="F10">
            <v>7577.26</v>
          </cell>
        </row>
        <row r="11">
          <cell r="F11">
            <v>8411.76</v>
          </cell>
        </row>
        <row r="12">
          <cell r="F12">
            <v>12984.82</v>
          </cell>
        </row>
        <row r="13">
          <cell r="F13">
            <v>267.04000000000002</v>
          </cell>
        </row>
        <row r="16">
          <cell r="F16">
            <v>467.59000000000003</v>
          </cell>
        </row>
        <row r="17">
          <cell r="F17">
            <v>300.61</v>
          </cell>
        </row>
        <row r="18">
          <cell r="F18">
            <v>1301.8899999999999</v>
          </cell>
        </row>
      </sheetData>
      <sheetData sheetId="48">
        <row r="9">
          <cell r="F9">
            <v>13118.34</v>
          </cell>
        </row>
        <row r="10">
          <cell r="F10">
            <v>7577.26</v>
          </cell>
        </row>
        <row r="11">
          <cell r="F11">
            <v>8411.76</v>
          </cell>
        </row>
        <row r="12">
          <cell r="F12">
            <v>12984.82</v>
          </cell>
        </row>
        <row r="13">
          <cell r="F13">
            <v>267.04000000000002</v>
          </cell>
        </row>
        <row r="16">
          <cell r="F16">
            <v>333.8</v>
          </cell>
        </row>
        <row r="17">
          <cell r="F17">
            <v>233.66000000000003</v>
          </cell>
        </row>
        <row r="18">
          <cell r="F18">
            <v>1535.48</v>
          </cell>
        </row>
      </sheetData>
      <sheetData sheetId="49">
        <row r="9">
          <cell r="F9">
            <v>13322.65</v>
          </cell>
        </row>
        <row r="10">
          <cell r="F10">
            <v>7577.26</v>
          </cell>
        </row>
        <row r="11">
          <cell r="F11">
            <v>8411.76</v>
          </cell>
        </row>
        <row r="12">
          <cell r="F12">
            <v>12984.82</v>
          </cell>
        </row>
        <row r="13">
          <cell r="F13">
            <v>267.04000000000002</v>
          </cell>
        </row>
        <row r="16">
          <cell r="F16">
            <v>0.08</v>
          </cell>
        </row>
        <row r="17">
          <cell r="F17">
            <v>0.02</v>
          </cell>
        </row>
        <row r="18">
          <cell r="F18">
            <v>1401.9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>
      <selection activeCell="F49" sqref="F49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2" width="9.5546875" bestFit="1" customWidth="1"/>
  </cols>
  <sheetData>
    <row r="1" spans="1:13" ht="33" customHeight="1" x14ac:dyDescent="0.3">
      <c r="A1" s="1" t="s">
        <v>71</v>
      </c>
      <c r="B1" s="1"/>
      <c r="C1" s="1"/>
      <c r="D1" s="1"/>
      <c r="E1" s="1"/>
      <c r="F1" s="1"/>
      <c r="G1" s="1"/>
      <c r="H1" s="1"/>
      <c r="I1" s="1"/>
    </row>
    <row r="3" spans="1:13" ht="110.25" customHeight="1" x14ac:dyDescent="0.3">
      <c r="A3" s="2" t="s">
        <v>0</v>
      </c>
      <c r="B3" s="2" t="s">
        <v>1</v>
      </c>
      <c r="C3" s="3" t="s">
        <v>2</v>
      </c>
      <c r="D3" s="4"/>
      <c r="E3" s="2" t="s">
        <v>3</v>
      </c>
      <c r="F3" s="2" t="s">
        <v>4</v>
      </c>
    </row>
    <row r="4" spans="1:13" ht="15" customHeight="1" x14ac:dyDescent="0.3">
      <c r="A4" s="5" t="s">
        <v>5</v>
      </c>
      <c r="B4" s="6"/>
      <c r="C4" s="6"/>
      <c r="D4" s="6"/>
      <c r="E4" s="6"/>
      <c r="F4" s="7"/>
    </row>
    <row r="5" spans="1:13" ht="136.5" customHeight="1" x14ac:dyDescent="0.3">
      <c r="A5" s="8" t="s">
        <v>6</v>
      </c>
      <c r="B5" s="9" t="s">
        <v>7</v>
      </c>
      <c r="C5" s="10" t="s">
        <v>8</v>
      </c>
      <c r="D5" s="11"/>
      <c r="E5" s="12" t="s">
        <v>9</v>
      </c>
      <c r="F5" s="13">
        <f>'[1]янв 2019'!F9+'[1]фев 2019'!F9+'[1]март 2019'!F9+'[1]апр 2019'!F9+'[1]май 2019'!F9+'[1]июнь 2019'!F9+'[1]июль 2019'!F9+'[1]авг 2019'!F9+'[1]сент 2019г'!F9+'[1]окт 2019'!F9+'[1]нояб 2019'!F9+'[1]дек 2019'!F9</f>
        <v>152784.28999999998</v>
      </c>
      <c r="K5" s="14"/>
    </row>
    <row r="6" spans="1:13" ht="86.4" x14ac:dyDescent="0.3">
      <c r="A6" s="15" t="s">
        <v>10</v>
      </c>
      <c r="B6" s="9" t="s">
        <v>7</v>
      </c>
      <c r="C6" s="10" t="s">
        <v>8</v>
      </c>
      <c r="D6" s="11"/>
      <c r="E6" s="16" t="s">
        <v>11</v>
      </c>
      <c r="F6" s="17">
        <f>'[1]янв 2019'!F10+'[1]фев 2019'!F10+'[1]март 2019'!F10+'[1]апр 2019'!F10+'[1]май 2019'!F10+'[1]июнь 2019'!F10+'[1]июль 2019'!F10+'[1]авг 2019'!F10+'[1]сент 2019г'!F10+'[1]окт 2019'!F10+'[1]нояб 2019'!F10+'[1]дек 2019'!F10</f>
        <v>88256.719999999987</v>
      </c>
    </row>
    <row r="7" spans="1:13" ht="86.4" x14ac:dyDescent="0.3">
      <c r="A7" s="15" t="s">
        <v>12</v>
      </c>
      <c r="B7" s="9" t="s">
        <v>13</v>
      </c>
      <c r="C7" s="10" t="s">
        <v>8</v>
      </c>
      <c r="D7" s="11"/>
      <c r="E7" s="16" t="s">
        <v>14</v>
      </c>
      <c r="F7" s="18">
        <f>'[1]янв 2019'!F11+'[1]фев 2019'!F11+'[1]март 2019'!F11+'[1]апр 2019'!F11+'[1]май 2019'!F11+'[1]июнь 2019'!F11+'[1]июль 2019'!F11+'[1]авг 2019'!F11+'[1]сент 2019г'!F11+'[1]окт 2019'!F11+'[1]нояб 2019'!F11+'[1]дек 2019'!F11</f>
        <v>96267.92</v>
      </c>
    </row>
    <row r="8" spans="1:13" ht="91.5" customHeight="1" x14ac:dyDescent="0.3">
      <c r="A8" s="19" t="s">
        <v>15</v>
      </c>
      <c r="B8" s="19" t="s">
        <v>16</v>
      </c>
      <c r="C8" s="10" t="s">
        <v>8</v>
      </c>
      <c r="D8" s="11"/>
      <c r="E8" s="20" t="s">
        <v>17</v>
      </c>
      <c r="F8" s="21">
        <f>'[1]янв 2019'!F12+'[1]фев 2019'!F12+'[1]март 2019'!F12+'[1]апр 2019'!F12+'[1]май 2019'!F12+'[1]июнь 2019'!F12+'[1]июль 2019'!F12+'[1]авг 2019'!F12+'[1]сент 2019г'!F12+'[1]окт 2019'!F12+'[1]нояб 2019'!F12+'[1]дек 2019'!F12</f>
        <v>148641.14000000004</v>
      </c>
      <c r="K8" s="14"/>
    </row>
    <row r="9" spans="1:13" ht="28.8" x14ac:dyDescent="0.3">
      <c r="A9" s="8" t="s">
        <v>18</v>
      </c>
      <c r="B9" s="22" t="s">
        <v>19</v>
      </c>
      <c r="C9" s="10" t="s">
        <v>8</v>
      </c>
      <c r="D9" s="11"/>
      <c r="E9" s="13">
        <v>0.08</v>
      </c>
      <c r="F9" s="13">
        <f>'[1]янв 2019'!F13+'[1]фев 2019'!F13+'[1]март 2019'!F13+'[1]апр 2019'!F13+'[1]май 2019'!F13+'[1]июнь 2019'!F13+'[1]июль 2019'!F13+'[1]авг 2019'!F13+'[1]сент 2019г'!F13+'[1]окт 2019'!F13+'[1]нояб 2019'!F13+'[1]дек 2019'!F13</f>
        <v>3204.48</v>
      </c>
    </row>
    <row r="10" spans="1:13" ht="57.6" x14ac:dyDescent="0.3">
      <c r="A10" s="15" t="s">
        <v>20</v>
      </c>
      <c r="B10" s="23" t="s">
        <v>21</v>
      </c>
      <c r="C10" s="10" t="s">
        <v>22</v>
      </c>
      <c r="D10" s="24"/>
      <c r="E10" s="13">
        <v>0.06</v>
      </c>
      <c r="F10" s="13">
        <v>2200</v>
      </c>
      <c r="L10" s="25"/>
      <c r="M10" s="26"/>
    </row>
    <row r="11" spans="1:13" s="32" customFormat="1" x14ac:dyDescent="0.3">
      <c r="A11" s="27" t="s">
        <v>23</v>
      </c>
      <c r="B11" s="28"/>
      <c r="C11" s="29"/>
      <c r="D11" s="30"/>
      <c r="E11" s="31"/>
      <c r="F11" s="31">
        <f>F5+F6+F7+F8+F9+F10</f>
        <v>491354.54999999993</v>
      </c>
      <c r="K11" s="33"/>
    </row>
    <row r="12" spans="1:13" ht="15" customHeight="1" x14ac:dyDescent="0.3">
      <c r="A12" s="8" t="s">
        <v>24</v>
      </c>
      <c r="B12" s="22" t="s">
        <v>19</v>
      </c>
      <c r="C12" s="10" t="s">
        <v>22</v>
      </c>
      <c r="D12" s="11"/>
      <c r="E12" s="34">
        <v>0.12</v>
      </c>
      <c r="F12" s="34">
        <f>'[1]янв 2019'!F15+'[1]фев 2019'!F15+'[1]март 2019'!F15+'[1]апр 2019'!F15+'[1]май 2019'!F15+'[1]июнь 2019'!F16+'[1]июль 2019'!F16+'[1]авг 2019'!F16+'[1]сент 2019г'!F16+'[1]окт 2019'!F16+'[1]нояб 2019'!F16+'[1]дек 2019'!F16</f>
        <v>5007.3500000000004</v>
      </c>
    </row>
    <row r="13" spans="1:13" ht="18" customHeight="1" x14ac:dyDescent="0.3">
      <c r="A13" s="8" t="s">
        <v>25</v>
      </c>
      <c r="B13" s="9" t="s">
        <v>19</v>
      </c>
      <c r="C13" s="10" t="s">
        <v>22</v>
      </c>
      <c r="D13" s="11"/>
      <c r="E13" s="13">
        <v>0.08</v>
      </c>
      <c r="F13" s="13">
        <f>'[1]янв 2019'!F16+'[1]фев 2019'!F16+'[1]март 2019'!F16+'[1]апр 2019'!F16+'[1]май 2019'!F16+'[1]июнь 2019'!F17+'[1]июль 2019'!F17+'[1]авг 2019'!F17+'[1]сент 2019г'!F17+'[1]окт 2019'!F17+'[1]нояб 2019'!F17+'[1]дек 2019'!F17</f>
        <v>3271.4500000000003</v>
      </c>
    </row>
    <row r="14" spans="1:13" ht="15" customHeight="1" x14ac:dyDescent="0.3">
      <c r="A14" s="8" t="s">
        <v>26</v>
      </c>
      <c r="B14" s="22" t="s">
        <v>19</v>
      </c>
      <c r="C14" s="10" t="s">
        <v>22</v>
      </c>
      <c r="D14" s="11"/>
      <c r="E14" s="34">
        <v>0.43</v>
      </c>
      <c r="F14" s="34">
        <f>'[1]янв 2019'!F17+'[1]фев 2019'!F17+'[1]март 2019'!F17+'[1]апр 2019'!F17+'[1]май 2019'!F17+'[1]июнь 2019'!F18+'[1]июль 2019'!F18+'[1]авг 2019'!F18+'[1]сент 2019г'!F18+'[1]окт 2019'!F18+'[1]нояб 2019'!F18+'[1]дек 2019'!F18</f>
        <v>17290.849999999999</v>
      </c>
    </row>
    <row r="15" spans="1:13" x14ac:dyDescent="0.3">
      <c r="A15" s="35" t="s">
        <v>27</v>
      </c>
      <c r="B15" s="36"/>
      <c r="C15" s="36"/>
      <c r="D15" s="37"/>
      <c r="E15" s="38"/>
      <c r="F15" s="31">
        <f>F11+F12+F13+F14</f>
        <v>516924.1999999999</v>
      </c>
      <c r="L15" s="14"/>
    </row>
    <row r="16" spans="1:13" ht="15" customHeight="1" x14ac:dyDescent="0.3">
      <c r="A16" s="39" t="s">
        <v>28</v>
      </c>
      <c r="B16" s="39"/>
      <c r="C16" s="39"/>
      <c r="D16" s="39"/>
      <c r="E16" s="39"/>
      <c r="F16" s="39"/>
    </row>
    <row r="17" spans="1:6" ht="110.4" x14ac:dyDescent="0.3">
      <c r="A17" s="2" t="s">
        <v>0</v>
      </c>
      <c r="B17" s="2" t="s">
        <v>1</v>
      </c>
      <c r="C17" s="40" t="s">
        <v>2</v>
      </c>
      <c r="D17" s="12" t="s">
        <v>29</v>
      </c>
      <c r="E17" s="2" t="s">
        <v>3</v>
      </c>
      <c r="F17" s="2" t="s">
        <v>4</v>
      </c>
    </row>
    <row r="18" spans="1:6" ht="63.75" customHeight="1" x14ac:dyDescent="0.3">
      <c r="A18" s="41" t="s">
        <v>30</v>
      </c>
      <c r="B18" s="40" t="s">
        <v>31</v>
      </c>
      <c r="C18" s="40" t="s">
        <v>32</v>
      </c>
      <c r="D18" s="12">
        <v>1.83</v>
      </c>
      <c r="E18" s="42">
        <v>1925</v>
      </c>
      <c r="F18" s="42">
        <v>3523</v>
      </c>
    </row>
    <row r="19" spans="1:6" ht="43.2" x14ac:dyDescent="0.3">
      <c r="A19" s="41" t="s">
        <v>33</v>
      </c>
      <c r="B19" s="40" t="s">
        <v>34</v>
      </c>
      <c r="C19" s="40" t="s">
        <v>32</v>
      </c>
      <c r="D19" s="12">
        <v>0.5</v>
      </c>
      <c r="E19" s="42">
        <v>1210</v>
      </c>
      <c r="F19" s="42">
        <v>605</v>
      </c>
    </row>
    <row r="20" spans="1:6" ht="57.6" x14ac:dyDescent="0.3">
      <c r="A20" s="43" t="s">
        <v>35</v>
      </c>
      <c r="B20" s="44" t="s">
        <v>34</v>
      </c>
      <c r="C20" s="40" t="s">
        <v>36</v>
      </c>
      <c r="D20" s="44">
        <v>1</v>
      </c>
      <c r="E20" s="42">
        <f>F20/D20</f>
        <v>1946</v>
      </c>
      <c r="F20" s="42">
        <v>1946</v>
      </c>
    </row>
    <row r="21" spans="1:6" ht="57.6" x14ac:dyDescent="0.3">
      <c r="A21" s="43" t="s">
        <v>37</v>
      </c>
      <c r="B21" s="44" t="s">
        <v>34</v>
      </c>
      <c r="C21" s="40" t="s">
        <v>32</v>
      </c>
      <c r="D21" s="44">
        <v>0.74</v>
      </c>
      <c r="E21" s="42">
        <v>1925</v>
      </c>
      <c r="F21" s="42">
        <v>1425</v>
      </c>
    </row>
    <row r="22" spans="1:6" ht="28.8" x14ac:dyDescent="0.3">
      <c r="A22" s="43" t="s">
        <v>38</v>
      </c>
      <c r="B22" s="44" t="s">
        <v>34</v>
      </c>
      <c r="C22" s="40" t="s">
        <v>36</v>
      </c>
      <c r="D22" s="44">
        <v>1</v>
      </c>
      <c r="E22" s="42">
        <f>F22/D22</f>
        <v>2921</v>
      </c>
      <c r="F22" s="42">
        <v>2921</v>
      </c>
    </row>
    <row r="23" spans="1:6" ht="28.8" x14ac:dyDescent="0.3">
      <c r="A23" s="41" t="s">
        <v>39</v>
      </c>
      <c r="B23" s="40" t="s">
        <v>40</v>
      </c>
      <c r="C23" s="40" t="s">
        <v>41</v>
      </c>
      <c r="D23" s="12">
        <v>8</v>
      </c>
      <c r="E23" s="42">
        <f>F23/D23</f>
        <v>1487.875</v>
      </c>
      <c r="F23" s="42">
        <v>11903</v>
      </c>
    </row>
    <row r="24" spans="1:6" ht="42" customHeight="1" x14ac:dyDescent="0.3">
      <c r="A24" s="41" t="s">
        <v>33</v>
      </c>
      <c r="B24" s="44" t="s">
        <v>40</v>
      </c>
      <c r="C24" s="40" t="s">
        <v>32</v>
      </c>
      <c r="D24" s="44">
        <v>0.25</v>
      </c>
      <c r="E24" s="42">
        <v>1210</v>
      </c>
      <c r="F24" s="42">
        <v>303</v>
      </c>
    </row>
    <row r="25" spans="1:6" ht="28.8" x14ac:dyDescent="0.3">
      <c r="A25" s="41" t="s">
        <v>42</v>
      </c>
      <c r="B25" s="40" t="s">
        <v>43</v>
      </c>
      <c r="C25" s="40" t="s">
        <v>41</v>
      </c>
      <c r="D25" s="12">
        <v>7</v>
      </c>
      <c r="E25" s="42">
        <f t="shared" ref="E25:E39" si="0">F25/D25</f>
        <v>1173.4285714285713</v>
      </c>
      <c r="F25" s="42">
        <v>8214</v>
      </c>
    </row>
    <row r="26" spans="1:6" ht="100.8" x14ac:dyDescent="0.3">
      <c r="A26" s="41" t="s">
        <v>44</v>
      </c>
      <c r="B26" s="40" t="s">
        <v>45</v>
      </c>
      <c r="C26" s="40" t="s">
        <v>46</v>
      </c>
      <c r="D26" s="12">
        <v>2.5</v>
      </c>
      <c r="E26" s="42">
        <f t="shared" si="0"/>
        <v>1014.8</v>
      </c>
      <c r="F26" s="42">
        <v>2537</v>
      </c>
    </row>
    <row r="27" spans="1:6" ht="61.5" customHeight="1" x14ac:dyDescent="0.3">
      <c r="A27" s="41" t="s">
        <v>47</v>
      </c>
      <c r="B27" s="44" t="s">
        <v>45</v>
      </c>
      <c r="C27" s="40" t="s">
        <v>48</v>
      </c>
      <c r="D27" s="44">
        <v>48.5</v>
      </c>
      <c r="E27" s="42">
        <f t="shared" si="0"/>
        <v>623.89690721649481</v>
      </c>
      <c r="F27" s="42">
        <v>30259</v>
      </c>
    </row>
    <row r="28" spans="1:6" ht="57.6" x14ac:dyDescent="0.3">
      <c r="A28" s="41" t="s">
        <v>49</v>
      </c>
      <c r="B28" s="40" t="s">
        <v>50</v>
      </c>
      <c r="C28" s="40" t="s">
        <v>48</v>
      </c>
      <c r="D28" s="12">
        <v>8</v>
      </c>
      <c r="E28" s="42">
        <f t="shared" si="0"/>
        <v>386.25</v>
      </c>
      <c r="F28" s="42">
        <v>3090</v>
      </c>
    </row>
    <row r="29" spans="1:6" ht="28.8" x14ac:dyDescent="0.3">
      <c r="A29" s="41" t="s">
        <v>51</v>
      </c>
      <c r="B29" s="44" t="s">
        <v>50</v>
      </c>
      <c r="C29" s="40" t="s">
        <v>41</v>
      </c>
      <c r="D29" s="44">
        <v>14</v>
      </c>
      <c r="E29" s="42">
        <f t="shared" si="0"/>
        <v>1391.9285714285713</v>
      </c>
      <c r="F29" s="42">
        <v>19487</v>
      </c>
    </row>
    <row r="30" spans="1:6" ht="57.6" x14ac:dyDescent="0.3">
      <c r="A30" s="43" t="s">
        <v>52</v>
      </c>
      <c r="B30" s="44" t="s">
        <v>50</v>
      </c>
      <c r="C30" s="40" t="s">
        <v>36</v>
      </c>
      <c r="D30" s="44">
        <v>1</v>
      </c>
      <c r="E30" s="42">
        <f t="shared" si="0"/>
        <v>5834</v>
      </c>
      <c r="F30" s="42">
        <v>5834</v>
      </c>
    </row>
    <row r="31" spans="1:6" ht="57.6" x14ac:dyDescent="0.3">
      <c r="A31" s="41" t="s">
        <v>53</v>
      </c>
      <c r="B31" s="40" t="s">
        <v>54</v>
      </c>
      <c r="C31" s="40" t="s">
        <v>46</v>
      </c>
      <c r="D31" s="12">
        <v>6</v>
      </c>
      <c r="E31" s="42">
        <f t="shared" si="0"/>
        <v>1089</v>
      </c>
      <c r="F31" s="42">
        <v>6534</v>
      </c>
    </row>
    <row r="32" spans="1:6" ht="28.8" x14ac:dyDescent="0.3">
      <c r="A32" s="41" t="s">
        <v>55</v>
      </c>
      <c r="B32" s="44" t="s">
        <v>54</v>
      </c>
      <c r="C32" s="40" t="s">
        <v>48</v>
      </c>
      <c r="D32" s="44">
        <v>71.25</v>
      </c>
      <c r="E32" s="42">
        <f t="shared" si="0"/>
        <v>831.21403508771925</v>
      </c>
      <c r="F32" s="42">
        <v>59224</v>
      </c>
    </row>
    <row r="33" spans="1:11" ht="30" customHeight="1" x14ac:dyDescent="0.3">
      <c r="A33" s="43" t="s">
        <v>56</v>
      </c>
      <c r="B33" s="44" t="s">
        <v>54</v>
      </c>
      <c r="C33" s="40" t="s">
        <v>48</v>
      </c>
      <c r="D33" s="44">
        <v>1.25</v>
      </c>
      <c r="E33" s="42">
        <f t="shared" si="0"/>
        <v>860.8</v>
      </c>
      <c r="F33" s="42">
        <v>1076</v>
      </c>
    </row>
    <row r="34" spans="1:11" ht="57.6" x14ac:dyDescent="0.3">
      <c r="A34" s="43" t="s">
        <v>57</v>
      </c>
      <c r="B34" s="44" t="s">
        <v>54</v>
      </c>
      <c r="C34" s="40" t="s">
        <v>36</v>
      </c>
      <c r="D34" s="44">
        <v>3</v>
      </c>
      <c r="E34" s="42">
        <f t="shared" si="0"/>
        <v>1650</v>
      </c>
      <c r="F34" s="42">
        <v>4950</v>
      </c>
    </row>
    <row r="35" spans="1:11" ht="28.8" x14ac:dyDescent="0.3">
      <c r="A35" s="41" t="s">
        <v>58</v>
      </c>
      <c r="B35" s="40" t="s">
        <v>59</v>
      </c>
      <c r="C35" s="40" t="s">
        <v>36</v>
      </c>
      <c r="D35" s="12">
        <v>1</v>
      </c>
      <c r="E35" s="42">
        <f t="shared" si="0"/>
        <v>440</v>
      </c>
      <c r="F35" s="42">
        <v>440</v>
      </c>
    </row>
    <row r="36" spans="1:11" ht="43.2" x14ac:dyDescent="0.3">
      <c r="A36" s="41" t="s">
        <v>60</v>
      </c>
      <c r="B36" s="40" t="s">
        <v>61</v>
      </c>
      <c r="C36" s="40" t="s">
        <v>41</v>
      </c>
      <c r="D36" s="12">
        <v>8</v>
      </c>
      <c r="E36" s="42">
        <f t="shared" si="0"/>
        <v>550.5</v>
      </c>
      <c r="F36" s="42">
        <v>4404</v>
      </c>
    </row>
    <row r="37" spans="1:11" ht="28.8" x14ac:dyDescent="0.3">
      <c r="A37" s="41" t="s">
        <v>62</v>
      </c>
      <c r="B37" s="44" t="s">
        <v>61</v>
      </c>
      <c r="C37" s="40" t="s">
        <v>36</v>
      </c>
      <c r="D37" s="44">
        <v>1</v>
      </c>
      <c r="E37" s="42">
        <f t="shared" si="0"/>
        <v>440</v>
      </c>
      <c r="F37" s="42">
        <v>440</v>
      </c>
    </row>
    <row r="38" spans="1:11" ht="28.8" x14ac:dyDescent="0.3">
      <c r="A38" s="43" t="s">
        <v>63</v>
      </c>
      <c r="B38" s="44" t="s">
        <v>61</v>
      </c>
      <c r="C38" s="40" t="s">
        <v>36</v>
      </c>
      <c r="D38" s="44">
        <v>1</v>
      </c>
      <c r="E38" s="42">
        <f t="shared" si="0"/>
        <v>2921</v>
      </c>
      <c r="F38" s="42">
        <v>2921</v>
      </c>
    </row>
    <row r="39" spans="1:11" ht="43.2" x14ac:dyDescent="0.3">
      <c r="A39" s="41" t="s">
        <v>64</v>
      </c>
      <c r="B39" s="40" t="s">
        <v>65</v>
      </c>
      <c r="C39" s="40" t="s">
        <v>41</v>
      </c>
      <c r="D39" s="12">
        <v>2.9</v>
      </c>
      <c r="E39" s="42">
        <f t="shared" si="0"/>
        <v>1650</v>
      </c>
      <c r="F39" s="42">
        <v>4785</v>
      </c>
    </row>
    <row r="40" spans="1:11" ht="15.75" customHeight="1" x14ac:dyDescent="0.3">
      <c r="A40" s="45" t="s">
        <v>66</v>
      </c>
      <c r="B40" s="46"/>
      <c r="C40" s="47"/>
      <c r="D40" s="47"/>
      <c r="E40" s="48"/>
      <c r="F40" s="48">
        <f>F18+F19+F20+F21+F22+F23+F24+F25+F26+F27+F28+F29+F30+F31+F32+F33+F34+F35++F36+F37+F38+F39</f>
        <v>176821</v>
      </c>
      <c r="K40" s="14"/>
    </row>
    <row r="41" spans="1:11" x14ac:dyDescent="0.3">
      <c r="A41" s="49"/>
      <c r="B41" s="50" t="s">
        <v>67</v>
      </c>
      <c r="C41" s="51"/>
      <c r="D41" s="51"/>
      <c r="E41" s="52"/>
      <c r="F41" s="52"/>
    </row>
    <row r="42" spans="1:11" ht="110.4" x14ac:dyDescent="0.3">
      <c r="A42" s="2" t="s">
        <v>0</v>
      </c>
      <c r="B42" s="2" t="s">
        <v>1</v>
      </c>
      <c r="C42" s="40" t="s">
        <v>2</v>
      </c>
      <c r="D42" s="12" t="s">
        <v>29</v>
      </c>
      <c r="E42" s="2" t="s">
        <v>3</v>
      </c>
      <c r="F42" s="2" t="s">
        <v>4</v>
      </c>
    </row>
    <row r="43" spans="1:11" ht="72" x14ac:dyDescent="0.3">
      <c r="A43" s="43" t="s">
        <v>68</v>
      </c>
      <c r="B43" s="9" t="s">
        <v>50</v>
      </c>
      <c r="C43" s="40" t="s">
        <v>69</v>
      </c>
      <c r="D43" s="40">
        <v>56.468000000000004</v>
      </c>
      <c r="E43" s="42">
        <f>F43/D43</f>
        <v>6021.1093008429552</v>
      </c>
      <c r="F43" s="42">
        <v>340000</v>
      </c>
    </row>
    <row r="44" spans="1:11" x14ac:dyDescent="0.3">
      <c r="A44" s="43"/>
      <c r="B44" s="42"/>
      <c r="C44" s="42"/>
      <c r="D44" s="42"/>
      <c r="E44" s="42"/>
      <c r="F44" s="42"/>
    </row>
    <row r="45" spans="1:11" ht="28.8" x14ac:dyDescent="0.3">
      <c r="A45" s="45" t="s">
        <v>70</v>
      </c>
      <c r="B45" s="46"/>
      <c r="C45" s="47"/>
      <c r="D45" s="47"/>
      <c r="E45" s="48"/>
      <c r="F45" s="53">
        <f>F43+F44</f>
        <v>340000</v>
      </c>
    </row>
  </sheetData>
  <mergeCells count="13">
    <mergeCell ref="C14:D14"/>
    <mergeCell ref="A16:F16"/>
    <mergeCell ref="C7:D7"/>
    <mergeCell ref="C8:D8"/>
    <mergeCell ref="C9:D9"/>
    <mergeCell ref="C10:D10"/>
    <mergeCell ref="C12:D12"/>
    <mergeCell ref="C13:D13"/>
    <mergeCell ref="A1:I1"/>
    <mergeCell ref="C3:D3"/>
    <mergeCell ref="A4:F4"/>
    <mergeCell ref="C5:D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2020-05-13T09:42:08Z</dcterms:created>
  <dcterms:modified xsi:type="dcterms:W3CDTF">2020-05-13T09:44:11Z</dcterms:modified>
</cp:coreProperties>
</file>