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0730" windowHeight="9525"/>
  </bookViews>
  <sheets>
    <sheet name="2021" sheetId="1" r:id="rId1"/>
  </sheets>
  <calcPr calcId="125725" refMode="R1C1"/>
</workbook>
</file>

<file path=xl/calcChain.xml><?xml version="1.0" encoding="utf-8"?>
<calcChain xmlns="http://schemas.openxmlformats.org/spreadsheetml/2006/main">
  <c r="G70" i="1"/>
  <c r="F70"/>
  <c r="E70"/>
  <c r="D70"/>
  <c r="C70"/>
  <c r="K67"/>
  <c r="I67"/>
  <c r="H67"/>
  <c r="J66"/>
  <c r="K66" s="1"/>
  <c r="I66"/>
  <c r="H66"/>
  <c r="J65"/>
  <c r="K65" s="1"/>
  <c r="I65"/>
  <c r="H65"/>
  <c r="K64"/>
  <c r="I64"/>
  <c r="H64"/>
  <c r="J63"/>
  <c r="K63" s="1"/>
  <c r="I63"/>
  <c r="H63"/>
  <c r="J62"/>
  <c r="I62"/>
  <c r="H62"/>
  <c r="D60"/>
  <c r="H59"/>
  <c r="G59"/>
  <c r="E59"/>
  <c r="D59"/>
  <c r="H58"/>
  <c r="G58"/>
  <c r="E58"/>
  <c r="D58"/>
  <c r="H57"/>
  <c r="G57"/>
  <c r="E57"/>
  <c r="D57"/>
  <c r="J56"/>
  <c r="D56"/>
  <c r="D73" s="1"/>
  <c r="C56"/>
  <c r="I53"/>
  <c r="I52"/>
  <c r="I51"/>
  <c r="G50"/>
  <c r="G60" s="1"/>
  <c r="F50"/>
  <c r="E50"/>
  <c r="I47"/>
  <c r="I46"/>
  <c r="I45"/>
  <c r="G44"/>
  <c r="F44"/>
  <c r="K44" s="1"/>
  <c r="E44"/>
  <c r="I42"/>
  <c r="I41"/>
  <c r="I40"/>
  <c r="G38"/>
  <c r="F38"/>
  <c r="K38" s="1"/>
  <c r="E38"/>
  <c r="I36"/>
  <c r="I35"/>
  <c r="I34"/>
  <c r="I32" s="1"/>
  <c r="G32"/>
  <c r="E32"/>
  <c r="I30"/>
  <c r="I29"/>
  <c r="I28"/>
  <c r="I26" s="1"/>
  <c r="G26"/>
  <c r="F26"/>
  <c r="K26" s="1"/>
  <c r="E26"/>
  <c r="K20"/>
  <c r="I18"/>
  <c r="I17"/>
  <c r="I16"/>
  <c r="I15"/>
  <c r="K14"/>
  <c r="G14"/>
  <c r="E14"/>
  <c r="H14" s="1"/>
  <c r="I12"/>
  <c r="I11"/>
  <c r="I10"/>
  <c r="I8" s="1"/>
  <c r="K8"/>
  <c r="G8"/>
  <c r="E8"/>
  <c r="H8" s="1"/>
  <c r="H38" l="1"/>
  <c r="J70"/>
  <c r="I14"/>
  <c r="G56"/>
  <c r="G73" s="1"/>
  <c r="H70"/>
  <c r="E56"/>
  <c r="E73" s="1"/>
  <c r="I57"/>
  <c r="I59"/>
  <c r="H50"/>
  <c r="H60" s="1"/>
  <c r="J73"/>
  <c r="I58"/>
  <c r="I38"/>
  <c r="I50"/>
  <c r="I60" s="1"/>
  <c r="I70"/>
  <c r="H26"/>
  <c r="H44"/>
  <c r="C73"/>
  <c r="E60"/>
  <c r="K62"/>
  <c r="K70" s="1"/>
  <c r="H18"/>
  <c r="I44"/>
  <c r="F32"/>
  <c r="H32" s="1"/>
  <c r="H56" s="1"/>
  <c r="I56" l="1"/>
  <c r="I73" s="1"/>
  <c r="K32"/>
  <c r="K56" s="1"/>
  <c r="K73" s="1"/>
  <c r="F56"/>
  <c r="F73" s="1"/>
  <c r="H73" s="1"/>
</calcChain>
</file>

<file path=xl/comments1.xml><?xml version="1.0" encoding="utf-8"?>
<comments xmlns="http://schemas.openxmlformats.org/spreadsheetml/2006/main">
  <authors>
    <author>Пользователь</author>
  </authors>
  <commentList>
    <comment ref="A67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Аптека + население</t>
        </r>
      </text>
    </comment>
  </commentList>
</comments>
</file>

<file path=xl/sharedStrings.xml><?xml version="1.0" encoding="utf-8"?>
<sst xmlns="http://schemas.openxmlformats.org/spreadsheetml/2006/main" count="63" uniqueCount="42">
  <si>
    <t>Информация о состоянии лицевого счета д.№ 10 по ул.Кирова г.Сортавала</t>
  </si>
  <si>
    <t>Наименование</t>
  </si>
  <si>
    <t>денежные средства дома на начало периода (руб)  остаток (+), перерасход (-)</t>
  </si>
  <si>
    <t>Задолженность  по оплате на нач.периода (руб)</t>
  </si>
  <si>
    <t>начислено за отчетный период (руб)</t>
  </si>
  <si>
    <t>Израсходовано (руб)</t>
  </si>
  <si>
    <r>
      <t xml:space="preserve">СПРАВОЧНО: оплачено  за отчетный период (руб) остаток (+), перерасход (-) </t>
    </r>
    <r>
      <rPr>
        <b/>
        <i/>
        <sz val="7"/>
        <color indexed="12"/>
        <rFont val="Arial Cyr"/>
        <charset val="204"/>
      </rPr>
      <t>(гр.2+гр.4+гр.5)</t>
    </r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</si>
  <si>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 Cyr"/>
        <charset val="204"/>
      </rPr>
      <t>(гр.2+гр 4-гр.5)</t>
    </r>
  </si>
  <si>
    <r>
      <t xml:space="preserve">Задолженность по оплате на конец периода (руб) </t>
    </r>
    <r>
      <rPr>
        <b/>
        <i/>
        <sz val="7"/>
        <color indexed="12"/>
        <rFont val="Arial Cyr"/>
        <charset val="204"/>
      </rPr>
      <t>(гр.3+гр 4-гр.6)</t>
    </r>
  </si>
  <si>
    <t>Фактические расходы</t>
  </si>
  <si>
    <t>Убытки УК</t>
  </si>
  <si>
    <t>Обслуживаемая площадь  - 2121,6 кв.м.</t>
  </si>
  <si>
    <t>Содержание</t>
  </si>
  <si>
    <t>в т.ч население</t>
  </si>
  <si>
    <t xml:space="preserve">         аптека</t>
  </si>
  <si>
    <t xml:space="preserve">        ООО "Кик"</t>
  </si>
  <si>
    <t>Текущий ремонт</t>
  </si>
  <si>
    <t>Капитальный ремонт</t>
  </si>
  <si>
    <t>ОДН водоснабжение</t>
  </si>
  <si>
    <t>ОДН водоотведение</t>
  </si>
  <si>
    <t>ОДН электроснабжение</t>
  </si>
  <si>
    <t>Управление **</t>
  </si>
  <si>
    <t>Доходы от использование общего имущества</t>
  </si>
  <si>
    <t>в т.ч. ТТК</t>
  </si>
  <si>
    <t xml:space="preserve">         ТаВла</t>
  </si>
  <si>
    <t>Итого</t>
  </si>
  <si>
    <t xml:space="preserve">         аренда</t>
  </si>
  <si>
    <t>КОММУНАЛЬНЫЕ УСЛУГИ</t>
  </si>
  <si>
    <t xml:space="preserve">Водоснабжение </t>
  </si>
  <si>
    <t>Водоотведение</t>
  </si>
  <si>
    <t>Теплоснабжение</t>
  </si>
  <si>
    <t>Обращение с ТКО</t>
  </si>
  <si>
    <t>Сбор и вывоз ТБО</t>
  </si>
  <si>
    <t xml:space="preserve">ВСЕГО </t>
  </si>
  <si>
    <t>УТВЕРЖДАЮ</t>
  </si>
  <si>
    <t>Директор ООО УК "Эталон" _____________________Н.К.Дмитриева</t>
  </si>
  <si>
    <t>за период  01.01.2021-31.12.2021 (управление)</t>
  </si>
  <si>
    <t xml:space="preserve">        ИП Киселев АС</t>
  </si>
  <si>
    <t>Справочно: С учетом аренды ТТК</t>
  </si>
  <si>
    <t>ТЕКУЩИЙ РЕМОНТ - всего , в т.ч.</t>
  </si>
  <si>
    <t>период</t>
  </si>
  <si>
    <t>Объем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</si>
</sst>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7">
    <font>
      <sz val="11"/>
      <color theme="1"/>
      <name val="Calibri"/>
      <family val="2"/>
      <charset val="204"/>
      <scheme val="minor"/>
    </font>
    <font>
      <sz val="10"/>
      <color rgb="FF0000FF"/>
      <name val="Arial Cyr"/>
      <charset val="204"/>
    </font>
    <font>
      <b/>
      <sz val="10"/>
      <color rgb="FF0000FF"/>
      <name val="Arial Cyr"/>
      <charset val="204"/>
    </font>
    <font>
      <b/>
      <sz val="7"/>
      <color rgb="FF0000FF"/>
      <name val="Arial Cyr"/>
      <charset val="204"/>
    </font>
    <font>
      <b/>
      <i/>
      <sz val="7"/>
      <color indexed="12"/>
      <name val="Arial Cyr"/>
      <charset val="204"/>
    </font>
    <font>
      <b/>
      <sz val="8"/>
      <color theme="1"/>
      <name val="Arial"/>
      <family val="2"/>
      <charset val="204"/>
    </font>
    <font>
      <b/>
      <i/>
      <sz val="10"/>
      <color rgb="FF0000FF"/>
      <name val="Arial Cyr"/>
      <charset val="204"/>
    </font>
    <font>
      <b/>
      <i/>
      <u/>
      <sz val="10"/>
      <color rgb="FF0000FF"/>
      <name val="Arial Cyr"/>
      <charset val="204"/>
    </font>
    <font>
      <u/>
      <sz val="10"/>
      <color rgb="FF0000FF"/>
      <name val="Arial Cyr"/>
      <charset val="204"/>
    </font>
    <font>
      <sz val="10"/>
      <color rgb="FF0000FF"/>
      <name val="Times New Roman"/>
      <family val="1"/>
      <charset val="204"/>
    </font>
    <font>
      <i/>
      <sz val="10"/>
      <color rgb="FF0000FF"/>
      <name val="Arial Cyr"/>
      <charset val="204"/>
    </font>
    <font>
      <i/>
      <sz val="10"/>
      <color rgb="FF0000FF"/>
      <name val="Times New Roman"/>
      <family val="1"/>
      <charset val="204"/>
    </font>
    <font>
      <i/>
      <sz val="8"/>
      <color rgb="FF0000FF"/>
      <name val="Arial Cyr"/>
      <charset val="204"/>
    </font>
    <font>
      <b/>
      <u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u/>
      <sz val="10"/>
      <color rgb="FF0000FF"/>
      <name val="Arial Cyr"/>
      <charset val="204"/>
    </font>
    <font>
      <i/>
      <sz val="10"/>
      <color indexed="12"/>
      <name val="Arial Cyr"/>
      <charset val="204"/>
    </font>
    <font>
      <i/>
      <sz val="11"/>
      <color rgb="FF0033CC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5">
    <xf numFmtId="0" fontId="0" fillId="0" borderId="0"/>
    <xf numFmtId="0" fontId="14" fillId="0" borderId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5" borderId="0" applyNumberFormat="0" applyBorder="0" applyAlignment="0" applyProtection="0"/>
    <xf numFmtId="0" fontId="19" fillId="13" borderId="49" applyNumberFormat="0" applyAlignment="0" applyProtection="0"/>
    <xf numFmtId="0" fontId="20" fillId="26" borderId="50" applyNumberFormat="0" applyAlignment="0" applyProtection="0"/>
    <xf numFmtId="0" fontId="21" fillId="26" borderId="49" applyNumberFormat="0" applyAlignment="0" applyProtection="0"/>
    <xf numFmtId="164" fontId="14" fillId="0" borderId="0" applyFont="0" applyFill="0" applyBorder="0" applyAlignment="0" applyProtection="0"/>
    <xf numFmtId="0" fontId="22" fillId="0" borderId="51" applyNumberFormat="0" applyFill="0" applyAlignment="0" applyProtection="0"/>
    <xf numFmtId="0" fontId="23" fillId="0" borderId="52" applyNumberFormat="0" applyFill="0" applyAlignment="0" applyProtection="0"/>
    <xf numFmtId="0" fontId="24" fillId="0" borderId="5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54" applyNumberFormat="0" applyFill="0" applyAlignment="0" applyProtection="0"/>
    <xf numFmtId="0" fontId="26" fillId="27" borderId="55" applyNumberFormat="0" applyAlignment="0" applyProtection="0"/>
    <xf numFmtId="0" fontId="27" fillId="0" borderId="0" applyNumberFormat="0" applyFill="0" applyBorder="0" applyAlignment="0" applyProtection="0"/>
    <xf numFmtId="0" fontId="28" fillId="28" borderId="0" applyNumberFormat="0" applyBorder="0" applyAlignment="0" applyProtection="0"/>
    <xf numFmtId="0" fontId="29" fillId="9" borderId="0" applyNumberFormat="0" applyBorder="0" applyAlignment="0" applyProtection="0"/>
    <xf numFmtId="0" fontId="30" fillId="0" borderId="0" applyNumberFormat="0" applyFill="0" applyBorder="0" applyAlignment="0" applyProtection="0"/>
    <xf numFmtId="0" fontId="14" fillId="29" borderId="56" applyNumberFormat="0" applyFont="0" applyAlignment="0" applyProtection="0"/>
    <xf numFmtId="0" fontId="14" fillId="29" borderId="56" applyNumberFormat="0" applyFont="0" applyAlignment="0" applyProtection="0"/>
    <xf numFmtId="0" fontId="31" fillId="0" borderId="57" applyNumberFormat="0" applyFill="0" applyAlignment="0" applyProtection="0"/>
    <xf numFmtId="0" fontId="32" fillId="0" borderId="0" applyNumberFormat="0" applyFill="0" applyBorder="0" applyAlignment="0" applyProtection="0"/>
    <xf numFmtId="0" fontId="33" fillId="10" borderId="0" applyNumberFormat="0" applyBorder="0" applyAlignment="0" applyProtection="0"/>
  </cellStyleXfs>
  <cellXfs count="183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wrapText="1"/>
    </xf>
    <xf numFmtId="3" fontId="2" fillId="3" borderId="11" xfId="0" applyNumberFormat="1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/>
    <xf numFmtId="3" fontId="1" fillId="0" borderId="12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2" borderId="11" xfId="0" applyNumberFormat="1" applyFont="1" applyFill="1" applyBorder="1" applyAlignment="1">
      <alignment horizontal="center"/>
    </xf>
    <xf numFmtId="3" fontId="10" fillId="2" borderId="13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 wrapText="1"/>
    </xf>
    <xf numFmtId="4" fontId="10" fillId="0" borderId="0" xfId="0" applyNumberFormat="1" applyFont="1"/>
    <xf numFmtId="3" fontId="10" fillId="4" borderId="11" xfId="0" applyNumberFormat="1" applyFont="1" applyFill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2" fillId="3" borderId="15" xfId="0" applyNumberFormat="1" applyFont="1" applyFill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0" fillId="0" borderId="16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0" fillId="2" borderId="7" xfId="0" applyNumberFormat="1" applyFont="1" applyFill="1" applyBorder="1" applyAlignment="1">
      <alignment horizontal="center"/>
    </xf>
    <xf numFmtId="3" fontId="10" fillId="4" borderId="7" xfId="0" applyNumberFormat="1" applyFont="1" applyFill="1" applyBorder="1" applyAlignment="1">
      <alignment horizontal="center"/>
    </xf>
    <xf numFmtId="3" fontId="1" fillId="0" borderId="17" xfId="0" applyNumberFormat="1" applyFont="1" applyBorder="1" applyAlignment="1">
      <alignment horizontal="center"/>
    </xf>
    <xf numFmtId="3" fontId="1" fillId="2" borderId="17" xfId="0" applyNumberFormat="1" applyFont="1" applyFill="1" applyBorder="1" applyAlignment="1">
      <alignment horizontal="center"/>
    </xf>
    <xf numFmtId="3" fontId="2" fillId="6" borderId="7" xfId="0" applyNumberFormat="1" applyFont="1" applyFill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10" fillId="0" borderId="19" xfId="0" applyNumberFormat="1" applyFont="1" applyBorder="1" applyAlignment="1">
      <alignment horizontal="center"/>
    </xf>
    <xf numFmtId="3" fontId="10" fillId="2" borderId="0" xfId="0" applyNumberFormat="1" applyFont="1" applyFill="1" applyBorder="1" applyAlignment="1">
      <alignment horizontal="center"/>
    </xf>
    <xf numFmtId="3" fontId="10" fillId="2" borderId="19" xfId="0" applyNumberFormat="1" applyFont="1" applyFill="1" applyBorder="1" applyAlignment="1">
      <alignment horizontal="center"/>
    </xf>
    <xf numFmtId="3" fontId="2" fillId="5" borderId="16" xfId="0" applyNumberFormat="1" applyFont="1" applyFill="1" applyBorder="1" applyAlignment="1">
      <alignment horizontal="center"/>
    </xf>
    <xf numFmtId="3" fontId="6" fillId="7" borderId="7" xfId="0" applyNumberFormat="1" applyFont="1" applyFill="1" applyBorder="1" applyAlignment="1">
      <alignment horizontal="center"/>
    </xf>
    <xf numFmtId="3" fontId="6" fillId="3" borderId="0" xfId="0" applyNumberFormat="1" applyFont="1" applyFill="1" applyBorder="1" applyAlignment="1">
      <alignment horizontal="center"/>
    </xf>
    <xf numFmtId="3" fontId="10" fillId="0" borderId="20" xfId="0" applyNumberFormat="1" applyFont="1" applyBorder="1" applyAlignment="1">
      <alignment horizontal="center"/>
    </xf>
    <xf numFmtId="1" fontId="10" fillId="0" borderId="21" xfId="0" applyNumberFormat="1" applyFont="1" applyBorder="1" applyAlignment="1">
      <alignment horizontal="center"/>
    </xf>
    <xf numFmtId="3" fontId="10" fillId="0" borderId="21" xfId="0" applyNumberFormat="1" applyFont="1" applyBorder="1" applyAlignment="1">
      <alignment horizontal="center"/>
    </xf>
    <xf numFmtId="3" fontId="10" fillId="0" borderId="22" xfId="0" applyNumberFormat="1" applyFont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22" xfId="0" applyNumberFormat="1" applyFont="1" applyFill="1" applyBorder="1" applyAlignment="1">
      <alignment horizontal="center"/>
    </xf>
    <xf numFmtId="3" fontId="10" fillId="0" borderId="23" xfId="0" applyNumberFormat="1" applyFont="1" applyBorder="1" applyAlignment="1">
      <alignment horizontal="center"/>
    </xf>
    <xf numFmtId="3" fontId="1" fillId="0" borderId="20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10" fillId="0" borderId="27" xfId="0" applyNumberFormat="1" applyFont="1" applyBorder="1" applyAlignment="1">
      <alignment horizontal="center"/>
    </xf>
    <xf numFmtId="3" fontId="10" fillId="2" borderId="27" xfId="0" applyNumberFormat="1" applyFont="1" applyFill="1" applyBorder="1" applyAlignment="1">
      <alignment horizontal="center"/>
    </xf>
    <xf numFmtId="1" fontId="6" fillId="0" borderId="30" xfId="0" applyNumberFormat="1" applyFont="1" applyBorder="1" applyAlignment="1">
      <alignment horizontal="center"/>
    </xf>
    <xf numFmtId="1" fontId="6" fillId="0" borderId="31" xfId="0" applyNumberFormat="1" applyFont="1" applyBorder="1" applyAlignment="1">
      <alignment horizontal="center"/>
    </xf>
    <xf numFmtId="1" fontId="10" fillId="0" borderId="30" xfId="0" applyNumberFormat="1" applyFont="1" applyBorder="1" applyAlignment="1">
      <alignment horizontal="center"/>
    </xf>
    <xf numFmtId="1" fontId="6" fillId="2" borderId="30" xfId="0" applyNumberFormat="1" applyFont="1" applyFill="1" applyBorder="1" applyAlignment="1">
      <alignment horizontal="center"/>
    </xf>
    <xf numFmtId="1" fontId="6" fillId="2" borderId="31" xfId="0" applyNumberFormat="1" applyFont="1" applyFill="1" applyBorder="1" applyAlignment="1">
      <alignment horizontal="center"/>
    </xf>
    <xf numFmtId="0" fontId="10" fillId="0" borderId="0" xfId="0" applyFont="1"/>
    <xf numFmtId="0" fontId="10" fillId="2" borderId="0" xfId="0" applyFont="1" applyFill="1"/>
    <xf numFmtId="3" fontId="10" fillId="0" borderId="2" xfId="0" applyNumberFormat="1" applyFont="1" applyBorder="1" applyAlignment="1">
      <alignment horizontal="center"/>
    </xf>
    <xf numFmtId="3" fontId="10" fillId="0" borderId="37" xfId="0" applyNumberFormat="1" applyFont="1" applyBorder="1" applyAlignment="1">
      <alignment horizontal="center"/>
    </xf>
    <xf numFmtId="3" fontId="10" fillId="2" borderId="38" xfId="0" applyNumberFormat="1" applyFont="1" applyFill="1" applyBorder="1" applyAlignment="1">
      <alignment horizontal="center"/>
    </xf>
    <xf numFmtId="3" fontId="10" fillId="0" borderId="30" xfId="0" applyNumberFormat="1" applyFont="1" applyBorder="1" applyAlignment="1">
      <alignment horizontal="center"/>
    </xf>
    <xf numFmtId="3" fontId="10" fillId="0" borderId="42" xfId="0" applyNumberFormat="1" applyFont="1" applyBorder="1" applyAlignment="1">
      <alignment horizontal="center"/>
    </xf>
    <xf numFmtId="3" fontId="10" fillId="0" borderId="31" xfId="0" applyNumberFormat="1" applyFont="1" applyBorder="1" applyAlignment="1">
      <alignment horizontal="center"/>
    </xf>
    <xf numFmtId="3" fontId="1" fillId="0" borderId="45" xfId="0" applyNumberFormat="1" applyFont="1" applyBorder="1" applyAlignment="1">
      <alignment horizontal="center"/>
    </xf>
    <xf numFmtId="3" fontId="1" fillId="0" borderId="46" xfId="0" applyNumberFormat="1" applyFont="1" applyBorder="1" applyAlignment="1">
      <alignment horizontal="center"/>
    </xf>
    <xf numFmtId="3" fontId="1" fillId="2" borderId="14" xfId="0" applyNumberFormat="1" applyFont="1" applyFill="1" applyBorder="1" applyAlignment="1">
      <alignment horizontal="center"/>
    </xf>
    <xf numFmtId="3" fontId="1" fillId="2" borderId="46" xfId="0" applyNumberFormat="1" applyFont="1" applyFill="1" applyBorder="1" applyAlignment="1">
      <alignment horizontal="center"/>
    </xf>
    <xf numFmtId="3" fontId="2" fillId="3" borderId="25" xfId="0" applyNumberFormat="1" applyFont="1" applyFill="1" applyBorder="1" applyAlignment="1">
      <alignment horizontal="center"/>
    </xf>
    <xf numFmtId="3" fontId="2" fillId="2" borderId="25" xfId="0" applyNumberFormat="1" applyFont="1" applyFill="1" applyBorder="1" applyAlignment="1">
      <alignment horizontal="center"/>
    </xf>
    <xf numFmtId="3" fontId="2" fillId="2" borderId="1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4" fontId="10" fillId="0" borderId="8" xfId="0" applyNumberFormat="1" applyFont="1" applyBorder="1" applyAlignment="1">
      <alignment horizontal="left"/>
    </xf>
    <xf numFmtId="4" fontId="10" fillId="0" borderId="10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left"/>
    </xf>
    <xf numFmtId="4" fontId="2" fillId="3" borderId="10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left"/>
    </xf>
    <xf numFmtId="4" fontId="10" fillId="0" borderId="10" xfId="0" applyNumberFormat="1" applyFont="1" applyBorder="1" applyAlignment="1">
      <alignment horizontal="left"/>
    </xf>
    <xf numFmtId="4" fontId="1" fillId="0" borderId="8" xfId="0" applyNumberFormat="1" applyFont="1" applyBorder="1" applyAlignment="1">
      <alignment horizontal="left"/>
    </xf>
    <xf numFmtId="4" fontId="1" fillId="0" borderId="10" xfId="0" applyNumberFormat="1" applyFont="1" applyBorder="1" applyAlignment="1">
      <alignment horizontal="left"/>
    </xf>
    <xf numFmtId="4" fontId="12" fillId="0" borderId="8" xfId="0" applyNumberFormat="1" applyFont="1" applyBorder="1" applyAlignment="1">
      <alignment horizontal="left" wrapText="1"/>
    </xf>
    <xf numFmtId="4" fontId="12" fillId="0" borderId="10" xfId="0" applyNumberFormat="1" applyFont="1" applyBorder="1" applyAlignment="1">
      <alignment horizontal="left" wrapText="1"/>
    </xf>
    <xf numFmtId="4" fontId="2" fillId="5" borderId="8" xfId="0" applyNumberFormat="1" applyFont="1" applyFill="1" applyBorder="1" applyAlignment="1">
      <alignment horizontal="left"/>
    </xf>
    <xf numFmtId="4" fontId="2" fillId="5" borderId="10" xfId="0" applyNumberFormat="1" applyFont="1" applyFill="1" applyBorder="1" applyAlignment="1">
      <alignment horizontal="left"/>
    </xf>
    <xf numFmtId="4" fontId="2" fillId="6" borderId="8" xfId="0" applyNumberFormat="1" applyFont="1" applyFill="1" applyBorder="1" applyAlignment="1">
      <alignment horizontal="left"/>
    </xf>
    <xf numFmtId="4" fontId="2" fillId="6" borderId="10" xfId="0" applyNumberFormat="1" applyFont="1" applyFill="1" applyBorder="1" applyAlignment="1">
      <alignment horizontal="left"/>
    </xf>
    <xf numFmtId="0" fontId="1" fillId="0" borderId="10" xfId="0" applyFont="1" applyBorder="1" applyAlignment="1">
      <alignment horizontal="left"/>
    </xf>
    <xf numFmtId="4" fontId="2" fillId="7" borderId="8" xfId="0" applyNumberFormat="1" applyFont="1" applyFill="1" applyBorder="1" applyAlignment="1">
      <alignment horizontal="left" wrapText="1" shrinkToFit="1"/>
    </xf>
    <xf numFmtId="4" fontId="2" fillId="7" borderId="9" xfId="0" applyNumberFormat="1" applyFont="1" applyFill="1" applyBorder="1" applyAlignment="1">
      <alignment horizontal="left" wrapText="1" shrinkToFit="1"/>
    </xf>
    <xf numFmtId="0" fontId="1" fillId="0" borderId="8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4" fontId="10" fillId="0" borderId="9" xfId="0" applyNumberFormat="1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4" fontId="10" fillId="0" borderId="28" xfId="0" applyNumberFormat="1" applyFont="1" applyBorder="1" applyAlignment="1">
      <alignment horizontal="left"/>
    </xf>
    <xf numFmtId="4" fontId="10" fillId="0" borderId="29" xfId="0" applyNumberFormat="1" applyFont="1" applyBorder="1" applyAlignment="1">
      <alignment horizontal="left"/>
    </xf>
    <xf numFmtId="4" fontId="7" fillId="0" borderId="32" xfId="0" applyNumberFormat="1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left" wrapText="1"/>
    </xf>
    <xf numFmtId="0" fontId="10" fillId="0" borderId="36" xfId="0" applyFont="1" applyBorder="1" applyAlignment="1">
      <alignment horizontal="left" wrapText="1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0" fontId="10" fillId="0" borderId="40" xfId="0" applyFont="1" applyBorder="1" applyAlignment="1">
      <alignment horizontal="left"/>
    </xf>
    <xf numFmtId="0" fontId="10" fillId="0" borderId="41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" fillId="3" borderId="32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left"/>
    </xf>
    <xf numFmtId="0" fontId="2" fillId="3" borderId="26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4" fontId="10" fillId="2" borderId="8" xfId="0" applyNumberFormat="1" applyFont="1" applyFill="1" applyBorder="1" applyAlignment="1">
      <alignment horizontal="left"/>
    </xf>
    <xf numFmtId="4" fontId="10" fillId="2" borderId="9" xfId="0" applyNumberFormat="1" applyFont="1" applyFill="1" applyBorder="1" applyAlignment="1">
      <alignment horizontal="left"/>
    </xf>
    <xf numFmtId="0" fontId="0" fillId="2" borderId="10" xfId="0" applyFill="1" applyBorder="1" applyAlignment="1"/>
    <xf numFmtId="3" fontId="10" fillId="2" borderId="12" xfId="0" applyNumberFormat="1" applyFont="1" applyFill="1" applyBorder="1" applyAlignment="1">
      <alignment horizontal="center"/>
    </xf>
    <xf numFmtId="3" fontId="1" fillId="4" borderId="11" xfId="0" applyNumberFormat="1" applyFont="1" applyFill="1" applyBorder="1" applyAlignment="1">
      <alignment horizontal="center"/>
    </xf>
    <xf numFmtId="3" fontId="1" fillId="4" borderId="13" xfId="0" applyNumberFormat="1" applyFont="1" applyFill="1" applyBorder="1" applyAlignment="1">
      <alignment horizontal="center"/>
    </xf>
    <xf numFmtId="4" fontId="9" fillId="4" borderId="0" xfId="0" applyNumberFormat="1" applyFont="1" applyFill="1" applyBorder="1" applyAlignment="1">
      <alignment horizontal="center" wrapText="1"/>
    </xf>
    <xf numFmtId="4" fontId="1" fillId="4" borderId="0" xfId="0" applyNumberFormat="1" applyFont="1" applyFill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/>
    <xf numFmtId="0" fontId="1" fillId="0" borderId="47" xfId="0" applyFont="1" applyBorder="1" applyAlignment="1"/>
    <xf numFmtId="0" fontId="1" fillId="0" borderId="58" xfId="0" applyFont="1" applyBorder="1" applyAlignment="1"/>
    <xf numFmtId="0" fontId="1" fillId="0" borderId="0" xfId="0" applyFont="1" applyBorder="1" applyAlignment="1"/>
    <xf numFmtId="0" fontId="1" fillId="0" borderId="59" xfId="0" applyFont="1" applyBorder="1" applyAlignment="1"/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48" xfId="0" applyFont="1" applyBorder="1" applyAlignment="1"/>
    <xf numFmtId="0" fontId="34" fillId="3" borderId="1" xfId="0" applyFont="1" applyFill="1" applyBorder="1" applyAlignment="1">
      <alignment wrapText="1"/>
    </xf>
    <xf numFmtId="0" fontId="34" fillId="3" borderId="2" xfId="0" applyFont="1" applyFill="1" applyBorder="1" applyAlignment="1">
      <alignment wrapText="1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0" fontId="35" fillId="0" borderId="16" xfId="0" applyFont="1" applyFill="1" applyBorder="1" applyAlignment="1">
      <alignment wrapText="1"/>
    </xf>
    <xf numFmtId="0" fontId="35" fillId="0" borderId="7" xfId="0" applyFont="1" applyFill="1" applyBorder="1" applyAlignment="1">
      <alignment wrapText="1"/>
    </xf>
    <xf numFmtId="0" fontId="35" fillId="0" borderId="7" xfId="0" applyFont="1" applyBorder="1" applyAlignment="1"/>
    <xf numFmtId="0" fontId="36" fillId="0" borderId="7" xfId="0" applyFont="1" applyBorder="1" applyAlignment="1">
      <alignment horizontal="left" vertical="center" wrapText="1"/>
    </xf>
    <xf numFmtId="0" fontId="35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left" wrapText="1"/>
    </xf>
    <xf numFmtId="0" fontId="35" fillId="0" borderId="9" xfId="0" applyFont="1" applyFill="1" applyBorder="1" applyAlignment="1">
      <alignment horizontal="left" wrapText="1"/>
    </xf>
    <xf numFmtId="0" fontId="35" fillId="0" borderId="38" xfId="0" applyFont="1" applyFill="1" applyBorder="1" applyAlignment="1">
      <alignment horizontal="left" wrapText="1"/>
    </xf>
    <xf numFmtId="17" fontId="36" fillId="0" borderId="7" xfId="0" applyNumberFormat="1" applyFont="1" applyBorder="1" applyAlignment="1">
      <alignment horizontal="center" wrapText="1"/>
    </xf>
    <xf numFmtId="0" fontId="35" fillId="0" borderId="7" xfId="0" applyFont="1" applyFill="1" applyBorder="1" applyAlignment="1">
      <alignment horizontal="center" vertical="center" wrapText="1"/>
    </xf>
    <xf numFmtId="0" fontId="36" fillId="0" borderId="7" xfId="0" applyFont="1" applyBorder="1" applyAlignment="1">
      <alignment horizontal="center" wrapText="1"/>
    </xf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N82"/>
  <sheetViews>
    <sheetView tabSelected="1" zoomScaleNormal="100" workbookViewId="0">
      <selection activeCell="E84" sqref="E84"/>
    </sheetView>
  </sheetViews>
  <sheetFormatPr defaultRowHeight="12.75"/>
  <cols>
    <col min="1" max="1" width="9.140625" style="1"/>
    <col min="2" max="2" width="10.85546875" style="1" customWidth="1"/>
    <col min="3" max="3" width="11.7109375" style="1" customWidth="1"/>
    <col min="4" max="4" width="13.85546875" style="1" customWidth="1"/>
    <col min="5" max="5" width="16" style="1" customWidth="1"/>
    <col min="6" max="6" width="13.140625" style="1" customWidth="1"/>
    <col min="7" max="7" width="15.7109375" style="87" customWidth="1"/>
    <col min="8" max="8" width="18.7109375" style="87" customWidth="1"/>
    <col min="9" max="9" width="22.7109375" style="87" customWidth="1"/>
    <col min="10" max="10" width="18.7109375" style="88" hidden="1" customWidth="1"/>
    <col min="11" max="11" width="22.7109375" style="88" hidden="1" customWidth="1"/>
    <col min="12" max="257" width="9.140625" style="1"/>
    <col min="258" max="258" width="10.85546875" style="1" customWidth="1"/>
    <col min="259" max="259" width="11.7109375" style="1" customWidth="1"/>
    <col min="260" max="260" width="13.85546875" style="1" customWidth="1"/>
    <col min="261" max="261" width="12.7109375" style="1" customWidth="1"/>
    <col min="262" max="262" width="11.7109375" style="1" customWidth="1"/>
    <col min="263" max="263" width="13.42578125" style="1" customWidth="1"/>
    <col min="264" max="264" width="18.7109375" style="1" customWidth="1"/>
    <col min="265" max="265" width="22.7109375" style="1" customWidth="1"/>
    <col min="266" max="513" width="9.140625" style="1"/>
    <col min="514" max="514" width="10.85546875" style="1" customWidth="1"/>
    <col min="515" max="515" width="11.7109375" style="1" customWidth="1"/>
    <col min="516" max="516" width="13.85546875" style="1" customWidth="1"/>
    <col min="517" max="517" width="12.7109375" style="1" customWidth="1"/>
    <col min="518" max="518" width="11.7109375" style="1" customWidth="1"/>
    <col min="519" max="519" width="13.42578125" style="1" customWidth="1"/>
    <col min="520" max="520" width="18.7109375" style="1" customWidth="1"/>
    <col min="521" max="521" width="22.7109375" style="1" customWidth="1"/>
    <col min="522" max="769" width="9.140625" style="1"/>
    <col min="770" max="770" width="10.85546875" style="1" customWidth="1"/>
    <col min="771" max="771" width="11.7109375" style="1" customWidth="1"/>
    <col min="772" max="772" width="13.85546875" style="1" customWidth="1"/>
    <col min="773" max="773" width="12.7109375" style="1" customWidth="1"/>
    <col min="774" max="774" width="11.7109375" style="1" customWidth="1"/>
    <col min="775" max="775" width="13.42578125" style="1" customWidth="1"/>
    <col min="776" max="776" width="18.7109375" style="1" customWidth="1"/>
    <col min="777" max="777" width="22.7109375" style="1" customWidth="1"/>
    <col min="778" max="1025" width="9.140625" style="1"/>
    <col min="1026" max="1026" width="10.85546875" style="1" customWidth="1"/>
    <col min="1027" max="1027" width="11.7109375" style="1" customWidth="1"/>
    <col min="1028" max="1028" width="13.85546875" style="1" customWidth="1"/>
    <col min="1029" max="1029" width="12.7109375" style="1" customWidth="1"/>
    <col min="1030" max="1030" width="11.7109375" style="1" customWidth="1"/>
    <col min="1031" max="1031" width="13.42578125" style="1" customWidth="1"/>
    <col min="1032" max="1032" width="18.7109375" style="1" customWidth="1"/>
    <col min="1033" max="1033" width="22.7109375" style="1" customWidth="1"/>
    <col min="1034" max="1281" width="9.140625" style="1"/>
    <col min="1282" max="1282" width="10.85546875" style="1" customWidth="1"/>
    <col min="1283" max="1283" width="11.7109375" style="1" customWidth="1"/>
    <col min="1284" max="1284" width="13.85546875" style="1" customWidth="1"/>
    <col min="1285" max="1285" width="12.7109375" style="1" customWidth="1"/>
    <col min="1286" max="1286" width="11.7109375" style="1" customWidth="1"/>
    <col min="1287" max="1287" width="13.42578125" style="1" customWidth="1"/>
    <col min="1288" max="1288" width="18.7109375" style="1" customWidth="1"/>
    <col min="1289" max="1289" width="22.7109375" style="1" customWidth="1"/>
    <col min="1290" max="1537" width="9.140625" style="1"/>
    <col min="1538" max="1538" width="10.85546875" style="1" customWidth="1"/>
    <col min="1539" max="1539" width="11.7109375" style="1" customWidth="1"/>
    <col min="1540" max="1540" width="13.85546875" style="1" customWidth="1"/>
    <col min="1541" max="1541" width="12.7109375" style="1" customWidth="1"/>
    <col min="1542" max="1542" width="11.7109375" style="1" customWidth="1"/>
    <col min="1543" max="1543" width="13.42578125" style="1" customWidth="1"/>
    <col min="1544" max="1544" width="18.7109375" style="1" customWidth="1"/>
    <col min="1545" max="1545" width="22.7109375" style="1" customWidth="1"/>
    <col min="1546" max="1793" width="9.140625" style="1"/>
    <col min="1794" max="1794" width="10.85546875" style="1" customWidth="1"/>
    <col min="1795" max="1795" width="11.7109375" style="1" customWidth="1"/>
    <col min="1796" max="1796" width="13.85546875" style="1" customWidth="1"/>
    <col min="1797" max="1797" width="12.7109375" style="1" customWidth="1"/>
    <col min="1798" max="1798" width="11.7109375" style="1" customWidth="1"/>
    <col min="1799" max="1799" width="13.42578125" style="1" customWidth="1"/>
    <col min="1800" max="1800" width="18.7109375" style="1" customWidth="1"/>
    <col min="1801" max="1801" width="22.7109375" style="1" customWidth="1"/>
    <col min="1802" max="2049" width="9.140625" style="1"/>
    <col min="2050" max="2050" width="10.85546875" style="1" customWidth="1"/>
    <col min="2051" max="2051" width="11.7109375" style="1" customWidth="1"/>
    <col min="2052" max="2052" width="13.85546875" style="1" customWidth="1"/>
    <col min="2053" max="2053" width="12.7109375" style="1" customWidth="1"/>
    <col min="2054" max="2054" width="11.7109375" style="1" customWidth="1"/>
    <col min="2055" max="2055" width="13.42578125" style="1" customWidth="1"/>
    <col min="2056" max="2056" width="18.7109375" style="1" customWidth="1"/>
    <col min="2057" max="2057" width="22.7109375" style="1" customWidth="1"/>
    <col min="2058" max="2305" width="9.140625" style="1"/>
    <col min="2306" max="2306" width="10.85546875" style="1" customWidth="1"/>
    <col min="2307" max="2307" width="11.7109375" style="1" customWidth="1"/>
    <col min="2308" max="2308" width="13.85546875" style="1" customWidth="1"/>
    <col min="2309" max="2309" width="12.7109375" style="1" customWidth="1"/>
    <col min="2310" max="2310" width="11.7109375" style="1" customWidth="1"/>
    <col min="2311" max="2311" width="13.42578125" style="1" customWidth="1"/>
    <col min="2312" max="2312" width="18.7109375" style="1" customWidth="1"/>
    <col min="2313" max="2313" width="22.7109375" style="1" customWidth="1"/>
    <col min="2314" max="2561" width="9.140625" style="1"/>
    <col min="2562" max="2562" width="10.85546875" style="1" customWidth="1"/>
    <col min="2563" max="2563" width="11.7109375" style="1" customWidth="1"/>
    <col min="2564" max="2564" width="13.85546875" style="1" customWidth="1"/>
    <col min="2565" max="2565" width="12.7109375" style="1" customWidth="1"/>
    <col min="2566" max="2566" width="11.7109375" style="1" customWidth="1"/>
    <col min="2567" max="2567" width="13.42578125" style="1" customWidth="1"/>
    <col min="2568" max="2568" width="18.7109375" style="1" customWidth="1"/>
    <col min="2569" max="2569" width="22.7109375" style="1" customWidth="1"/>
    <col min="2570" max="2817" width="9.140625" style="1"/>
    <col min="2818" max="2818" width="10.85546875" style="1" customWidth="1"/>
    <col min="2819" max="2819" width="11.7109375" style="1" customWidth="1"/>
    <col min="2820" max="2820" width="13.85546875" style="1" customWidth="1"/>
    <col min="2821" max="2821" width="12.7109375" style="1" customWidth="1"/>
    <col min="2822" max="2822" width="11.7109375" style="1" customWidth="1"/>
    <col min="2823" max="2823" width="13.42578125" style="1" customWidth="1"/>
    <col min="2824" max="2824" width="18.7109375" style="1" customWidth="1"/>
    <col min="2825" max="2825" width="22.7109375" style="1" customWidth="1"/>
    <col min="2826" max="3073" width="9.140625" style="1"/>
    <col min="3074" max="3074" width="10.85546875" style="1" customWidth="1"/>
    <col min="3075" max="3075" width="11.7109375" style="1" customWidth="1"/>
    <col min="3076" max="3076" width="13.85546875" style="1" customWidth="1"/>
    <col min="3077" max="3077" width="12.7109375" style="1" customWidth="1"/>
    <col min="3078" max="3078" width="11.7109375" style="1" customWidth="1"/>
    <col min="3079" max="3079" width="13.42578125" style="1" customWidth="1"/>
    <col min="3080" max="3080" width="18.7109375" style="1" customWidth="1"/>
    <col min="3081" max="3081" width="22.7109375" style="1" customWidth="1"/>
    <col min="3082" max="3329" width="9.140625" style="1"/>
    <col min="3330" max="3330" width="10.85546875" style="1" customWidth="1"/>
    <col min="3331" max="3331" width="11.7109375" style="1" customWidth="1"/>
    <col min="3332" max="3332" width="13.85546875" style="1" customWidth="1"/>
    <col min="3333" max="3333" width="12.7109375" style="1" customWidth="1"/>
    <col min="3334" max="3334" width="11.7109375" style="1" customWidth="1"/>
    <col min="3335" max="3335" width="13.42578125" style="1" customWidth="1"/>
    <col min="3336" max="3336" width="18.7109375" style="1" customWidth="1"/>
    <col min="3337" max="3337" width="22.7109375" style="1" customWidth="1"/>
    <col min="3338" max="3585" width="9.140625" style="1"/>
    <col min="3586" max="3586" width="10.85546875" style="1" customWidth="1"/>
    <col min="3587" max="3587" width="11.7109375" style="1" customWidth="1"/>
    <col min="3588" max="3588" width="13.85546875" style="1" customWidth="1"/>
    <col min="3589" max="3589" width="12.7109375" style="1" customWidth="1"/>
    <col min="3590" max="3590" width="11.7109375" style="1" customWidth="1"/>
    <col min="3591" max="3591" width="13.42578125" style="1" customWidth="1"/>
    <col min="3592" max="3592" width="18.7109375" style="1" customWidth="1"/>
    <col min="3593" max="3593" width="22.7109375" style="1" customWidth="1"/>
    <col min="3594" max="3841" width="9.140625" style="1"/>
    <col min="3842" max="3842" width="10.85546875" style="1" customWidth="1"/>
    <col min="3843" max="3843" width="11.7109375" style="1" customWidth="1"/>
    <col min="3844" max="3844" width="13.85546875" style="1" customWidth="1"/>
    <col min="3845" max="3845" width="12.7109375" style="1" customWidth="1"/>
    <col min="3846" max="3846" width="11.7109375" style="1" customWidth="1"/>
    <col min="3847" max="3847" width="13.42578125" style="1" customWidth="1"/>
    <col min="3848" max="3848" width="18.7109375" style="1" customWidth="1"/>
    <col min="3849" max="3849" width="22.7109375" style="1" customWidth="1"/>
    <col min="3850" max="4097" width="9.140625" style="1"/>
    <col min="4098" max="4098" width="10.85546875" style="1" customWidth="1"/>
    <col min="4099" max="4099" width="11.7109375" style="1" customWidth="1"/>
    <col min="4100" max="4100" width="13.85546875" style="1" customWidth="1"/>
    <col min="4101" max="4101" width="12.7109375" style="1" customWidth="1"/>
    <col min="4102" max="4102" width="11.7109375" style="1" customWidth="1"/>
    <col min="4103" max="4103" width="13.42578125" style="1" customWidth="1"/>
    <col min="4104" max="4104" width="18.7109375" style="1" customWidth="1"/>
    <col min="4105" max="4105" width="22.7109375" style="1" customWidth="1"/>
    <col min="4106" max="4353" width="9.140625" style="1"/>
    <col min="4354" max="4354" width="10.85546875" style="1" customWidth="1"/>
    <col min="4355" max="4355" width="11.7109375" style="1" customWidth="1"/>
    <col min="4356" max="4356" width="13.85546875" style="1" customWidth="1"/>
    <col min="4357" max="4357" width="12.7109375" style="1" customWidth="1"/>
    <col min="4358" max="4358" width="11.7109375" style="1" customWidth="1"/>
    <col min="4359" max="4359" width="13.42578125" style="1" customWidth="1"/>
    <col min="4360" max="4360" width="18.7109375" style="1" customWidth="1"/>
    <col min="4361" max="4361" width="22.7109375" style="1" customWidth="1"/>
    <col min="4362" max="4609" width="9.140625" style="1"/>
    <col min="4610" max="4610" width="10.85546875" style="1" customWidth="1"/>
    <col min="4611" max="4611" width="11.7109375" style="1" customWidth="1"/>
    <col min="4612" max="4612" width="13.85546875" style="1" customWidth="1"/>
    <col min="4613" max="4613" width="12.7109375" style="1" customWidth="1"/>
    <col min="4614" max="4614" width="11.7109375" style="1" customWidth="1"/>
    <col min="4615" max="4615" width="13.42578125" style="1" customWidth="1"/>
    <col min="4616" max="4616" width="18.7109375" style="1" customWidth="1"/>
    <col min="4617" max="4617" width="22.7109375" style="1" customWidth="1"/>
    <col min="4618" max="4865" width="9.140625" style="1"/>
    <col min="4866" max="4866" width="10.85546875" style="1" customWidth="1"/>
    <col min="4867" max="4867" width="11.7109375" style="1" customWidth="1"/>
    <col min="4868" max="4868" width="13.85546875" style="1" customWidth="1"/>
    <col min="4869" max="4869" width="12.7109375" style="1" customWidth="1"/>
    <col min="4870" max="4870" width="11.7109375" style="1" customWidth="1"/>
    <col min="4871" max="4871" width="13.42578125" style="1" customWidth="1"/>
    <col min="4872" max="4872" width="18.7109375" style="1" customWidth="1"/>
    <col min="4873" max="4873" width="22.7109375" style="1" customWidth="1"/>
    <col min="4874" max="5121" width="9.140625" style="1"/>
    <col min="5122" max="5122" width="10.85546875" style="1" customWidth="1"/>
    <col min="5123" max="5123" width="11.7109375" style="1" customWidth="1"/>
    <col min="5124" max="5124" width="13.85546875" style="1" customWidth="1"/>
    <col min="5125" max="5125" width="12.7109375" style="1" customWidth="1"/>
    <col min="5126" max="5126" width="11.7109375" style="1" customWidth="1"/>
    <col min="5127" max="5127" width="13.42578125" style="1" customWidth="1"/>
    <col min="5128" max="5128" width="18.7109375" style="1" customWidth="1"/>
    <col min="5129" max="5129" width="22.7109375" style="1" customWidth="1"/>
    <col min="5130" max="5377" width="9.140625" style="1"/>
    <col min="5378" max="5378" width="10.85546875" style="1" customWidth="1"/>
    <col min="5379" max="5379" width="11.7109375" style="1" customWidth="1"/>
    <col min="5380" max="5380" width="13.85546875" style="1" customWidth="1"/>
    <col min="5381" max="5381" width="12.7109375" style="1" customWidth="1"/>
    <col min="5382" max="5382" width="11.7109375" style="1" customWidth="1"/>
    <col min="5383" max="5383" width="13.42578125" style="1" customWidth="1"/>
    <col min="5384" max="5384" width="18.7109375" style="1" customWidth="1"/>
    <col min="5385" max="5385" width="22.7109375" style="1" customWidth="1"/>
    <col min="5386" max="5633" width="9.140625" style="1"/>
    <col min="5634" max="5634" width="10.85546875" style="1" customWidth="1"/>
    <col min="5635" max="5635" width="11.7109375" style="1" customWidth="1"/>
    <col min="5636" max="5636" width="13.85546875" style="1" customWidth="1"/>
    <col min="5637" max="5637" width="12.7109375" style="1" customWidth="1"/>
    <col min="5638" max="5638" width="11.7109375" style="1" customWidth="1"/>
    <col min="5639" max="5639" width="13.42578125" style="1" customWidth="1"/>
    <col min="5640" max="5640" width="18.7109375" style="1" customWidth="1"/>
    <col min="5641" max="5641" width="22.7109375" style="1" customWidth="1"/>
    <col min="5642" max="5889" width="9.140625" style="1"/>
    <col min="5890" max="5890" width="10.85546875" style="1" customWidth="1"/>
    <col min="5891" max="5891" width="11.7109375" style="1" customWidth="1"/>
    <col min="5892" max="5892" width="13.85546875" style="1" customWidth="1"/>
    <col min="5893" max="5893" width="12.7109375" style="1" customWidth="1"/>
    <col min="5894" max="5894" width="11.7109375" style="1" customWidth="1"/>
    <col min="5895" max="5895" width="13.42578125" style="1" customWidth="1"/>
    <col min="5896" max="5896" width="18.7109375" style="1" customWidth="1"/>
    <col min="5897" max="5897" width="22.7109375" style="1" customWidth="1"/>
    <col min="5898" max="6145" width="9.140625" style="1"/>
    <col min="6146" max="6146" width="10.85546875" style="1" customWidth="1"/>
    <col min="6147" max="6147" width="11.7109375" style="1" customWidth="1"/>
    <col min="6148" max="6148" width="13.85546875" style="1" customWidth="1"/>
    <col min="6149" max="6149" width="12.7109375" style="1" customWidth="1"/>
    <col min="6150" max="6150" width="11.7109375" style="1" customWidth="1"/>
    <col min="6151" max="6151" width="13.42578125" style="1" customWidth="1"/>
    <col min="6152" max="6152" width="18.7109375" style="1" customWidth="1"/>
    <col min="6153" max="6153" width="22.7109375" style="1" customWidth="1"/>
    <col min="6154" max="6401" width="9.140625" style="1"/>
    <col min="6402" max="6402" width="10.85546875" style="1" customWidth="1"/>
    <col min="6403" max="6403" width="11.7109375" style="1" customWidth="1"/>
    <col min="6404" max="6404" width="13.85546875" style="1" customWidth="1"/>
    <col min="6405" max="6405" width="12.7109375" style="1" customWidth="1"/>
    <col min="6406" max="6406" width="11.7109375" style="1" customWidth="1"/>
    <col min="6407" max="6407" width="13.42578125" style="1" customWidth="1"/>
    <col min="6408" max="6408" width="18.7109375" style="1" customWidth="1"/>
    <col min="6409" max="6409" width="22.7109375" style="1" customWidth="1"/>
    <col min="6410" max="6657" width="9.140625" style="1"/>
    <col min="6658" max="6658" width="10.85546875" style="1" customWidth="1"/>
    <col min="6659" max="6659" width="11.7109375" style="1" customWidth="1"/>
    <col min="6660" max="6660" width="13.85546875" style="1" customWidth="1"/>
    <col min="6661" max="6661" width="12.7109375" style="1" customWidth="1"/>
    <col min="6662" max="6662" width="11.7109375" style="1" customWidth="1"/>
    <col min="6663" max="6663" width="13.42578125" style="1" customWidth="1"/>
    <col min="6664" max="6664" width="18.7109375" style="1" customWidth="1"/>
    <col min="6665" max="6665" width="22.7109375" style="1" customWidth="1"/>
    <col min="6666" max="6913" width="9.140625" style="1"/>
    <col min="6914" max="6914" width="10.85546875" style="1" customWidth="1"/>
    <col min="6915" max="6915" width="11.7109375" style="1" customWidth="1"/>
    <col min="6916" max="6916" width="13.85546875" style="1" customWidth="1"/>
    <col min="6917" max="6917" width="12.7109375" style="1" customWidth="1"/>
    <col min="6918" max="6918" width="11.7109375" style="1" customWidth="1"/>
    <col min="6919" max="6919" width="13.42578125" style="1" customWidth="1"/>
    <col min="6920" max="6920" width="18.7109375" style="1" customWidth="1"/>
    <col min="6921" max="6921" width="22.7109375" style="1" customWidth="1"/>
    <col min="6922" max="7169" width="9.140625" style="1"/>
    <col min="7170" max="7170" width="10.85546875" style="1" customWidth="1"/>
    <col min="7171" max="7171" width="11.7109375" style="1" customWidth="1"/>
    <col min="7172" max="7172" width="13.85546875" style="1" customWidth="1"/>
    <col min="7173" max="7173" width="12.7109375" style="1" customWidth="1"/>
    <col min="7174" max="7174" width="11.7109375" style="1" customWidth="1"/>
    <col min="7175" max="7175" width="13.42578125" style="1" customWidth="1"/>
    <col min="7176" max="7176" width="18.7109375" style="1" customWidth="1"/>
    <col min="7177" max="7177" width="22.7109375" style="1" customWidth="1"/>
    <col min="7178" max="7425" width="9.140625" style="1"/>
    <col min="7426" max="7426" width="10.85546875" style="1" customWidth="1"/>
    <col min="7427" max="7427" width="11.7109375" style="1" customWidth="1"/>
    <col min="7428" max="7428" width="13.85546875" style="1" customWidth="1"/>
    <col min="7429" max="7429" width="12.7109375" style="1" customWidth="1"/>
    <col min="7430" max="7430" width="11.7109375" style="1" customWidth="1"/>
    <col min="7431" max="7431" width="13.42578125" style="1" customWidth="1"/>
    <col min="7432" max="7432" width="18.7109375" style="1" customWidth="1"/>
    <col min="7433" max="7433" width="22.7109375" style="1" customWidth="1"/>
    <col min="7434" max="7681" width="9.140625" style="1"/>
    <col min="7682" max="7682" width="10.85546875" style="1" customWidth="1"/>
    <col min="7683" max="7683" width="11.7109375" style="1" customWidth="1"/>
    <col min="7684" max="7684" width="13.85546875" style="1" customWidth="1"/>
    <col min="7685" max="7685" width="12.7109375" style="1" customWidth="1"/>
    <col min="7686" max="7686" width="11.7109375" style="1" customWidth="1"/>
    <col min="7687" max="7687" width="13.42578125" style="1" customWidth="1"/>
    <col min="7688" max="7688" width="18.7109375" style="1" customWidth="1"/>
    <col min="7689" max="7689" width="22.7109375" style="1" customWidth="1"/>
    <col min="7690" max="7937" width="9.140625" style="1"/>
    <col min="7938" max="7938" width="10.85546875" style="1" customWidth="1"/>
    <col min="7939" max="7939" width="11.7109375" style="1" customWidth="1"/>
    <col min="7940" max="7940" width="13.85546875" style="1" customWidth="1"/>
    <col min="7941" max="7941" width="12.7109375" style="1" customWidth="1"/>
    <col min="7942" max="7942" width="11.7109375" style="1" customWidth="1"/>
    <col min="7943" max="7943" width="13.42578125" style="1" customWidth="1"/>
    <col min="7944" max="7944" width="18.7109375" style="1" customWidth="1"/>
    <col min="7945" max="7945" width="22.7109375" style="1" customWidth="1"/>
    <col min="7946" max="8193" width="9.140625" style="1"/>
    <col min="8194" max="8194" width="10.85546875" style="1" customWidth="1"/>
    <col min="8195" max="8195" width="11.7109375" style="1" customWidth="1"/>
    <col min="8196" max="8196" width="13.85546875" style="1" customWidth="1"/>
    <col min="8197" max="8197" width="12.7109375" style="1" customWidth="1"/>
    <col min="8198" max="8198" width="11.7109375" style="1" customWidth="1"/>
    <col min="8199" max="8199" width="13.42578125" style="1" customWidth="1"/>
    <col min="8200" max="8200" width="18.7109375" style="1" customWidth="1"/>
    <col min="8201" max="8201" width="22.7109375" style="1" customWidth="1"/>
    <col min="8202" max="8449" width="9.140625" style="1"/>
    <col min="8450" max="8450" width="10.85546875" style="1" customWidth="1"/>
    <col min="8451" max="8451" width="11.7109375" style="1" customWidth="1"/>
    <col min="8452" max="8452" width="13.85546875" style="1" customWidth="1"/>
    <col min="8453" max="8453" width="12.7109375" style="1" customWidth="1"/>
    <col min="8454" max="8454" width="11.7109375" style="1" customWidth="1"/>
    <col min="8455" max="8455" width="13.42578125" style="1" customWidth="1"/>
    <col min="8456" max="8456" width="18.7109375" style="1" customWidth="1"/>
    <col min="8457" max="8457" width="22.7109375" style="1" customWidth="1"/>
    <col min="8458" max="8705" width="9.140625" style="1"/>
    <col min="8706" max="8706" width="10.85546875" style="1" customWidth="1"/>
    <col min="8707" max="8707" width="11.7109375" style="1" customWidth="1"/>
    <col min="8708" max="8708" width="13.85546875" style="1" customWidth="1"/>
    <col min="8709" max="8709" width="12.7109375" style="1" customWidth="1"/>
    <col min="8710" max="8710" width="11.7109375" style="1" customWidth="1"/>
    <col min="8711" max="8711" width="13.42578125" style="1" customWidth="1"/>
    <col min="8712" max="8712" width="18.7109375" style="1" customWidth="1"/>
    <col min="8713" max="8713" width="22.7109375" style="1" customWidth="1"/>
    <col min="8714" max="8961" width="9.140625" style="1"/>
    <col min="8962" max="8962" width="10.85546875" style="1" customWidth="1"/>
    <col min="8963" max="8963" width="11.7109375" style="1" customWidth="1"/>
    <col min="8964" max="8964" width="13.85546875" style="1" customWidth="1"/>
    <col min="8965" max="8965" width="12.7109375" style="1" customWidth="1"/>
    <col min="8966" max="8966" width="11.7109375" style="1" customWidth="1"/>
    <col min="8967" max="8967" width="13.42578125" style="1" customWidth="1"/>
    <col min="8968" max="8968" width="18.7109375" style="1" customWidth="1"/>
    <col min="8969" max="8969" width="22.7109375" style="1" customWidth="1"/>
    <col min="8970" max="9217" width="9.140625" style="1"/>
    <col min="9218" max="9218" width="10.85546875" style="1" customWidth="1"/>
    <col min="9219" max="9219" width="11.7109375" style="1" customWidth="1"/>
    <col min="9220" max="9220" width="13.85546875" style="1" customWidth="1"/>
    <col min="9221" max="9221" width="12.7109375" style="1" customWidth="1"/>
    <col min="9222" max="9222" width="11.7109375" style="1" customWidth="1"/>
    <col min="9223" max="9223" width="13.42578125" style="1" customWidth="1"/>
    <col min="9224" max="9224" width="18.7109375" style="1" customWidth="1"/>
    <col min="9225" max="9225" width="22.7109375" style="1" customWidth="1"/>
    <col min="9226" max="9473" width="9.140625" style="1"/>
    <col min="9474" max="9474" width="10.85546875" style="1" customWidth="1"/>
    <col min="9475" max="9475" width="11.7109375" style="1" customWidth="1"/>
    <col min="9476" max="9476" width="13.85546875" style="1" customWidth="1"/>
    <col min="9477" max="9477" width="12.7109375" style="1" customWidth="1"/>
    <col min="9478" max="9478" width="11.7109375" style="1" customWidth="1"/>
    <col min="9479" max="9479" width="13.42578125" style="1" customWidth="1"/>
    <col min="9480" max="9480" width="18.7109375" style="1" customWidth="1"/>
    <col min="9481" max="9481" width="22.7109375" style="1" customWidth="1"/>
    <col min="9482" max="9729" width="9.140625" style="1"/>
    <col min="9730" max="9730" width="10.85546875" style="1" customWidth="1"/>
    <col min="9731" max="9731" width="11.7109375" style="1" customWidth="1"/>
    <col min="9732" max="9732" width="13.85546875" style="1" customWidth="1"/>
    <col min="9733" max="9733" width="12.7109375" style="1" customWidth="1"/>
    <col min="9734" max="9734" width="11.7109375" style="1" customWidth="1"/>
    <col min="9735" max="9735" width="13.42578125" style="1" customWidth="1"/>
    <col min="9736" max="9736" width="18.7109375" style="1" customWidth="1"/>
    <col min="9737" max="9737" width="22.7109375" style="1" customWidth="1"/>
    <col min="9738" max="9985" width="9.140625" style="1"/>
    <col min="9986" max="9986" width="10.85546875" style="1" customWidth="1"/>
    <col min="9987" max="9987" width="11.7109375" style="1" customWidth="1"/>
    <col min="9988" max="9988" width="13.85546875" style="1" customWidth="1"/>
    <col min="9989" max="9989" width="12.7109375" style="1" customWidth="1"/>
    <col min="9990" max="9990" width="11.7109375" style="1" customWidth="1"/>
    <col min="9991" max="9991" width="13.42578125" style="1" customWidth="1"/>
    <col min="9992" max="9992" width="18.7109375" style="1" customWidth="1"/>
    <col min="9993" max="9993" width="22.7109375" style="1" customWidth="1"/>
    <col min="9994" max="10241" width="9.140625" style="1"/>
    <col min="10242" max="10242" width="10.85546875" style="1" customWidth="1"/>
    <col min="10243" max="10243" width="11.7109375" style="1" customWidth="1"/>
    <col min="10244" max="10244" width="13.85546875" style="1" customWidth="1"/>
    <col min="10245" max="10245" width="12.7109375" style="1" customWidth="1"/>
    <col min="10246" max="10246" width="11.7109375" style="1" customWidth="1"/>
    <col min="10247" max="10247" width="13.42578125" style="1" customWidth="1"/>
    <col min="10248" max="10248" width="18.7109375" style="1" customWidth="1"/>
    <col min="10249" max="10249" width="22.7109375" style="1" customWidth="1"/>
    <col min="10250" max="10497" width="9.140625" style="1"/>
    <col min="10498" max="10498" width="10.85546875" style="1" customWidth="1"/>
    <col min="10499" max="10499" width="11.7109375" style="1" customWidth="1"/>
    <col min="10500" max="10500" width="13.85546875" style="1" customWidth="1"/>
    <col min="10501" max="10501" width="12.7109375" style="1" customWidth="1"/>
    <col min="10502" max="10502" width="11.7109375" style="1" customWidth="1"/>
    <col min="10503" max="10503" width="13.42578125" style="1" customWidth="1"/>
    <col min="10504" max="10504" width="18.7109375" style="1" customWidth="1"/>
    <col min="10505" max="10505" width="22.7109375" style="1" customWidth="1"/>
    <col min="10506" max="10753" width="9.140625" style="1"/>
    <col min="10754" max="10754" width="10.85546875" style="1" customWidth="1"/>
    <col min="10755" max="10755" width="11.7109375" style="1" customWidth="1"/>
    <col min="10756" max="10756" width="13.85546875" style="1" customWidth="1"/>
    <col min="10757" max="10757" width="12.7109375" style="1" customWidth="1"/>
    <col min="10758" max="10758" width="11.7109375" style="1" customWidth="1"/>
    <col min="10759" max="10759" width="13.42578125" style="1" customWidth="1"/>
    <col min="10760" max="10760" width="18.7109375" style="1" customWidth="1"/>
    <col min="10761" max="10761" width="22.7109375" style="1" customWidth="1"/>
    <col min="10762" max="11009" width="9.140625" style="1"/>
    <col min="11010" max="11010" width="10.85546875" style="1" customWidth="1"/>
    <col min="11011" max="11011" width="11.7109375" style="1" customWidth="1"/>
    <col min="11012" max="11012" width="13.85546875" style="1" customWidth="1"/>
    <col min="11013" max="11013" width="12.7109375" style="1" customWidth="1"/>
    <col min="11014" max="11014" width="11.7109375" style="1" customWidth="1"/>
    <col min="11015" max="11015" width="13.42578125" style="1" customWidth="1"/>
    <col min="11016" max="11016" width="18.7109375" style="1" customWidth="1"/>
    <col min="11017" max="11017" width="22.7109375" style="1" customWidth="1"/>
    <col min="11018" max="11265" width="9.140625" style="1"/>
    <col min="11266" max="11266" width="10.85546875" style="1" customWidth="1"/>
    <col min="11267" max="11267" width="11.7109375" style="1" customWidth="1"/>
    <col min="11268" max="11268" width="13.85546875" style="1" customWidth="1"/>
    <col min="11269" max="11269" width="12.7109375" style="1" customWidth="1"/>
    <col min="11270" max="11270" width="11.7109375" style="1" customWidth="1"/>
    <col min="11271" max="11271" width="13.42578125" style="1" customWidth="1"/>
    <col min="11272" max="11272" width="18.7109375" style="1" customWidth="1"/>
    <col min="11273" max="11273" width="22.7109375" style="1" customWidth="1"/>
    <col min="11274" max="11521" width="9.140625" style="1"/>
    <col min="11522" max="11522" width="10.85546875" style="1" customWidth="1"/>
    <col min="11523" max="11523" width="11.7109375" style="1" customWidth="1"/>
    <col min="11524" max="11524" width="13.85546875" style="1" customWidth="1"/>
    <col min="11525" max="11525" width="12.7109375" style="1" customWidth="1"/>
    <col min="11526" max="11526" width="11.7109375" style="1" customWidth="1"/>
    <col min="11527" max="11527" width="13.42578125" style="1" customWidth="1"/>
    <col min="11528" max="11528" width="18.7109375" style="1" customWidth="1"/>
    <col min="11529" max="11529" width="22.7109375" style="1" customWidth="1"/>
    <col min="11530" max="11777" width="9.140625" style="1"/>
    <col min="11778" max="11778" width="10.85546875" style="1" customWidth="1"/>
    <col min="11779" max="11779" width="11.7109375" style="1" customWidth="1"/>
    <col min="11780" max="11780" width="13.85546875" style="1" customWidth="1"/>
    <col min="11781" max="11781" width="12.7109375" style="1" customWidth="1"/>
    <col min="11782" max="11782" width="11.7109375" style="1" customWidth="1"/>
    <col min="11783" max="11783" width="13.42578125" style="1" customWidth="1"/>
    <col min="11784" max="11784" width="18.7109375" style="1" customWidth="1"/>
    <col min="11785" max="11785" width="22.7109375" style="1" customWidth="1"/>
    <col min="11786" max="12033" width="9.140625" style="1"/>
    <col min="12034" max="12034" width="10.85546875" style="1" customWidth="1"/>
    <col min="12035" max="12035" width="11.7109375" style="1" customWidth="1"/>
    <col min="12036" max="12036" width="13.85546875" style="1" customWidth="1"/>
    <col min="12037" max="12037" width="12.7109375" style="1" customWidth="1"/>
    <col min="12038" max="12038" width="11.7109375" style="1" customWidth="1"/>
    <col min="12039" max="12039" width="13.42578125" style="1" customWidth="1"/>
    <col min="12040" max="12040" width="18.7109375" style="1" customWidth="1"/>
    <col min="12041" max="12041" width="22.7109375" style="1" customWidth="1"/>
    <col min="12042" max="12289" width="9.140625" style="1"/>
    <col min="12290" max="12290" width="10.85546875" style="1" customWidth="1"/>
    <col min="12291" max="12291" width="11.7109375" style="1" customWidth="1"/>
    <col min="12292" max="12292" width="13.85546875" style="1" customWidth="1"/>
    <col min="12293" max="12293" width="12.7109375" style="1" customWidth="1"/>
    <col min="12294" max="12294" width="11.7109375" style="1" customWidth="1"/>
    <col min="12295" max="12295" width="13.42578125" style="1" customWidth="1"/>
    <col min="12296" max="12296" width="18.7109375" style="1" customWidth="1"/>
    <col min="12297" max="12297" width="22.7109375" style="1" customWidth="1"/>
    <col min="12298" max="12545" width="9.140625" style="1"/>
    <col min="12546" max="12546" width="10.85546875" style="1" customWidth="1"/>
    <col min="12547" max="12547" width="11.7109375" style="1" customWidth="1"/>
    <col min="12548" max="12548" width="13.85546875" style="1" customWidth="1"/>
    <col min="12549" max="12549" width="12.7109375" style="1" customWidth="1"/>
    <col min="12550" max="12550" width="11.7109375" style="1" customWidth="1"/>
    <col min="12551" max="12551" width="13.42578125" style="1" customWidth="1"/>
    <col min="12552" max="12552" width="18.7109375" style="1" customWidth="1"/>
    <col min="12553" max="12553" width="22.7109375" style="1" customWidth="1"/>
    <col min="12554" max="12801" width="9.140625" style="1"/>
    <col min="12802" max="12802" width="10.85546875" style="1" customWidth="1"/>
    <col min="12803" max="12803" width="11.7109375" style="1" customWidth="1"/>
    <col min="12804" max="12804" width="13.85546875" style="1" customWidth="1"/>
    <col min="12805" max="12805" width="12.7109375" style="1" customWidth="1"/>
    <col min="12806" max="12806" width="11.7109375" style="1" customWidth="1"/>
    <col min="12807" max="12807" width="13.42578125" style="1" customWidth="1"/>
    <col min="12808" max="12808" width="18.7109375" style="1" customWidth="1"/>
    <col min="12809" max="12809" width="22.7109375" style="1" customWidth="1"/>
    <col min="12810" max="13057" width="9.140625" style="1"/>
    <col min="13058" max="13058" width="10.85546875" style="1" customWidth="1"/>
    <col min="13059" max="13059" width="11.7109375" style="1" customWidth="1"/>
    <col min="13060" max="13060" width="13.85546875" style="1" customWidth="1"/>
    <col min="13061" max="13061" width="12.7109375" style="1" customWidth="1"/>
    <col min="13062" max="13062" width="11.7109375" style="1" customWidth="1"/>
    <col min="13063" max="13063" width="13.42578125" style="1" customWidth="1"/>
    <col min="13064" max="13064" width="18.7109375" style="1" customWidth="1"/>
    <col min="13065" max="13065" width="22.7109375" style="1" customWidth="1"/>
    <col min="13066" max="13313" width="9.140625" style="1"/>
    <col min="13314" max="13314" width="10.85546875" style="1" customWidth="1"/>
    <col min="13315" max="13315" width="11.7109375" style="1" customWidth="1"/>
    <col min="13316" max="13316" width="13.85546875" style="1" customWidth="1"/>
    <col min="13317" max="13317" width="12.7109375" style="1" customWidth="1"/>
    <col min="13318" max="13318" width="11.7109375" style="1" customWidth="1"/>
    <col min="13319" max="13319" width="13.42578125" style="1" customWidth="1"/>
    <col min="13320" max="13320" width="18.7109375" style="1" customWidth="1"/>
    <col min="13321" max="13321" width="22.7109375" style="1" customWidth="1"/>
    <col min="13322" max="13569" width="9.140625" style="1"/>
    <col min="13570" max="13570" width="10.85546875" style="1" customWidth="1"/>
    <col min="13571" max="13571" width="11.7109375" style="1" customWidth="1"/>
    <col min="13572" max="13572" width="13.85546875" style="1" customWidth="1"/>
    <col min="13573" max="13573" width="12.7109375" style="1" customWidth="1"/>
    <col min="13574" max="13574" width="11.7109375" style="1" customWidth="1"/>
    <col min="13575" max="13575" width="13.42578125" style="1" customWidth="1"/>
    <col min="13576" max="13576" width="18.7109375" style="1" customWidth="1"/>
    <col min="13577" max="13577" width="22.7109375" style="1" customWidth="1"/>
    <col min="13578" max="13825" width="9.140625" style="1"/>
    <col min="13826" max="13826" width="10.85546875" style="1" customWidth="1"/>
    <col min="13827" max="13827" width="11.7109375" style="1" customWidth="1"/>
    <col min="13828" max="13828" width="13.85546875" style="1" customWidth="1"/>
    <col min="13829" max="13829" width="12.7109375" style="1" customWidth="1"/>
    <col min="13830" max="13830" width="11.7109375" style="1" customWidth="1"/>
    <col min="13831" max="13831" width="13.42578125" style="1" customWidth="1"/>
    <col min="13832" max="13832" width="18.7109375" style="1" customWidth="1"/>
    <col min="13833" max="13833" width="22.7109375" style="1" customWidth="1"/>
    <col min="13834" max="14081" width="9.140625" style="1"/>
    <col min="14082" max="14082" width="10.85546875" style="1" customWidth="1"/>
    <col min="14083" max="14083" width="11.7109375" style="1" customWidth="1"/>
    <col min="14084" max="14084" width="13.85546875" style="1" customWidth="1"/>
    <col min="14085" max="14085" width="12.7109375" style="1" customWidth="1"/>
    <col min="14086" max="14086" width="11.7109375" style="1" customWidth="1"/>
    <col min="14087" max="14087" width="13.42578125" style="1" customWidth="1"/>
    <col min="14088" max="14088" width="18.7109375" style="1" customWidth="1"/>
    <col min="14089" max="14089" width="22.7109375" style="1" customWidth="1"/>
    <col min="14090" max="14337" width="9.140625" style="1"/>
    <col min="14338" max="14338" width="10.85546875" style="1" customWidth="1"/>
    <col min="14339" max="14339" width="11.7109375" style="1" customWidth="1"/>
    <col min="14340" max="14340" width="13.85546875" style="1" customWidth="1"/>
    <col min="14341" max="14341" width="12.7109375" style="1" customWidth="1"/>
    <col min="14342" max="14342" width="11.7109375" style="1" customWidth="1"/>
    <col min="14343" max="14343" width="13.42578125" style="1" customWidth="1"/>
    <col min="14344" max="14344" width="18.7109375" style="1" customWidth="1"/>
    <col min="14345" max="14345" width="22.7109375" style="1" customWidth="1"/>
    <col min="14346" max="14593" width="9.140625" style="1"/>
    <col min="14594" max="14594" width="10.85546875" style="1" customWidth="1"/>
    <col min="14595" max="14595" width="11.7109375" style="1" customWidth="1"/>
    <col min="14596" max="14596" width="13.85546875" style="1" customWidth="1"/>
    <col min="14597" max="14597" width="12.7109375" style="1" customWidth="1"/>
    <col min="14598" max="14598" width="11.7109375" style="1" customWidth="1"/>
    <col min="14599" max="14599" width="13.42578125" style="1" customWidth="1"/>
    <col min="14600" max="14600" width="18.7109375" style="1" customWidth="1"/>
    <col min="14601" max="14601" width="22.7109375" style="1" customWidth="1"/>
    <col min="14602" max="14849" width="9.140625" style="1"/>
    <col min="14850" max="14850" width="10.85546875" style="1" customWidth="1"/>
    <col min="14851" max="14851" width="11.7109375" style="1" customWidth="1"/>
    <col min="14852" max="14852" width="13.85546875" style="1" customWidth="1"/>
    <col min="14853" max="14853" width="12.7109375" style="1" customWidth="1"/>
    <col min="14854" max="14854" width="11.7109375" style="1" customWidth="1"/>
    <col min="14855" max="14855" width="13.42578125" style="1" customWidth="1"/>
    <col min="14856" max="14856" width="18.7109375" style="1" customWidth="1"/>
    <col min="14857" max="14857" width="22.7109375" style="1" customWidth="1"/>
    <col min="14858" max="15105" width="9.140625" style="1"/>
    <col min="15106" max="15106" width="10.85546875" style="1" customWidth="1"/>
    <col min="15107" max="15107" width="11.7109375" style="1" customWidth="1"/>
    <col min="15108" max="15108" width="13.85546875" style="1" customWidth="1"/>
    <col min="15109" max="15109" width="12.7109375" style="1" customWidth="1"/>
    <col min="15110" max="15110" width="11.7109375" style="1" customWidth="1"/>
    <col min="15111" max="15111" width="13.42578125" style="1" customWidth="1"/>
    <col min="15112" max="15112" width="18.7109375" style="1" customWidth="1"/>
    <col min="15113" max="15113" width="22.7109375" style="1" customWidth="1"/>
    <col min="15114" max="15361" width="9.140625" style="1"/>
    <col min="15362" max="15362" width="10.85546875" style="1" customWidth="1"/>
    <col min="15363" max="15363" width="11.7109375" style="1" customWidth="1"/>
    <col min="15364" max="15364" width="13.85546875" style="1" customWidth="1"/>
    <col min="15365" max="15365" width="12.7109375" style="1" customWidth="1"/>
    <col min="15366" max="15366" width="11.7109375" style="1" customWidth="1"/>
    <col min="15367" max="15367" width="13.42578125" style="1" customWidth="1"/>
    <col min="15368" max="15368" width="18.7109375" style="1" customWidth="1"/>
    <col min="15369" max="15369" width="22.7109375" style="1" customWidth="1"/>
    <col min="15370" max="15617" width="9.140625" style="1"/>
    <col min="15618" max="15618" width="10.85546875" style="1" customWidth="1"/>
    <col min="15619" max="15619" width="11.7109375" style="1" customWidth="1"/>
    <col min="15620" max="15620" width="13.85546875" style="1" customWidth="1"/>
    <col min="15621" max="15621" width="12.7109375" style="1" customWidth="1"/>
    <col min="15622" max="15622" width="11.7109375" style="1" customWidth="1"/>
    <col min="15623" max="15623" width="13.42578125" style="1" customWidth="1"/>
    <col min="15624" max="15624" width="18.7109375" style="1" customWidth="1"/>
    <col min="15625" max="15625" width="22.7109375" style="1" customWidth="1"/>
    <col min="15626" max="15873" width="9.140625" style="1"/>
    <col min="15874" max="15874" width="10.85546875" style="1" customWidth="1"/>
    <col min="15875" max="15875" width="11.7109375" style="1" customWidth="1"/>
    <col min="15876" max="15876" width="13.85546875" style="1" customWidth="1"/>
    <col min="15877" max="15877" width="12.7109375" style="1" customWidth="1"/>
    <col min="15878" max="15878" width="11.7109375" style="1" customWidth="1"/>
    <col min="15879" max="15879" width="13.42578125" style="1" customWidth="1"/>
    <col min="15880" max="15880" width="18.7109375" style="1" customWidth="1"/>
    <col min="15881" max="15881" width="22.7109375" style="1" customWidth="1"/>
    <col min="15882" max="16129" width="9.140625" style="1"/>
    <col min="16130" max="16130" width="10.85546875" style="1" customWidth="1"/>
    <col min="16131" max="16131" width="11.7109375" style="1" customWidth="1"/>
    <col min="16132" max="16132" width="13.85546875" style="1" customWidth="1"/>
    <col min="16133" max="16133" width="12.7109375" style="1" customWidth="1"/>
    <col min="16134" max="16134" width="11.7109375" style="1" customWidth="1"/>
    <col min="16135" max="16135" width="13.42578125" style="1" customWidth="1"/>
    <col min="16136" max="16136" width="18.7109375" style="1" customWidth="1"/>
    <col min="16137" max="16137" width="22.7109375" style="1" customWidth="1"/>
    <col min="16138" max="16384" width="9.140625" style="1"/>
  </cols>
  <sheetData>
    <row r="1" spans="1:14">
      <c r="G1" s="1"/>
      <c r="H1" s="1"/>
      <c r="I1" s="146" t="s">
        <v>34</v>
      </c>
      <c r="J1" s="2"/>
      <c r="K1" s="147"/>
    </row>
    <row r="2" spans="1:14">
      <c r="G2" s="1"/>
      <c r="H2" s="1"/>
      <c r="I2" s="146" t="s">
        <v>35</v>
      </c>
      <c r="J2" s="2"/>
      <c r="K2" s="147"/>
    </row>
    <row r="3" spans="1:14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2"/>
      <c r="K3" s="2"/>
    </row>
    <row r="4" spans="1:14" ht="13.5" thickBot="1">
      <c r="A4" s="94" t="s">
        <v>36</v>
      </c>
      <c r="B4" s="94"/>
      <c r="C4" s="94"/>
      <c r="D4" s="94"/>
      <c r="E4" s="94"/>
      <c r="F4" s="94"/>
      <c r="G4" s="94"/>
      <c r="H4" s="94"/>
      <c r="I4" s="94"/>
      <c r="J4" s="2"/>
      <c r="K4" s="2"/>
    </row>
    <row r="5" spans="1:14" ht="54.75" thickBot="1">
      <c r="A5" s="95" t="s">
        <v>1</v>
      </c>
      <c r="B5" s="96"/>
      <c r="C5" s="91" t="s">
        <v>2</v>
      </c>
      <c r="D5" s="91" t="s">
        <v>3</v>
      </c>
      <c r="E5" s="91" t="s">
        <v>4</v>
      </c>
      <c r="F5" s="91" t="s">
        <v>5</v>
      </c>
      <c r="G5" s="91" t="s">
        <v>6</v>
      </c>
      <c r="H5" s="91" t="s">
        <v>7</v>
      </c>
      <c r="I5" s="3" t="s">
        <v>8</v>
      </c>
      <c r="J5" s="4" t="s">
        <v>9</v>
      </c>
      <c r="K5" s="5" t="s">
        <v>10</v>
      </c>
      <c r="L5" s="6"/>
    </row>
    <row r="6" spans="1:14">
      <c r="A6" s="97">
        <v>1</v>
      </c>
      <c r="B6" s="98"/>
      <c r="C6" s="7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9">
        <v>8</v>
      </c>
      <c r="J6" s="10">
        <v>7</v>
      </c>
      <c r="K6" s="10">
        <v>8</v>
      </c>
      <c r="L6" s="6"/>
    </row>
    <row r="7" spans="1:14">
      <c r="A7" s="99" t="s">
        <v>11</v>
      </c>
      <c r="B7" s="100"/>
      <c r="C7" s="100"/>
      <c r="D7" s="100"/>
      <c r="E7" s="100"/>
      <c r="F7" s="100"/>
      <c r="G7" s="100"/>
      <c r="H7" s="100"/>
      <c r="I7" s="101"/>
      <c r="J7" s="11"/>
      <c r="K7" s="12"/>
      <c r="L7" s="6"/>
    </row>
    <row r="8" spans="1:14" s="18" customFormat="1">
      <c r="A8" s="92" t="s">
        <v>12</v>
      </c>
      <c r="B8" s="93"/>
      <c r="C8" s="13">
        <v>8131.6700000001583</v>
      </c>
      <c r="D8" s="13">
        <v>55839.680000000168</v>
      </c>
      <c r="E8" s="13">
        <f>E10+E11+E12+E13</f>
        <v>508993.36</v>
      </c>
      <c r="F8" s="13">
        <v>508793.34</v>
      </c>
      <c r="G8" s="13">
        <f>G10+G11+G12+G13</f>
        <v>499560.38999999996</v>
      </c>
      <c r="H8" s="14">
        <f>C8+E8-F8</f>
        <v>8331.6900000001187</v>
      </c>
      <c r="I8" s="13">
        <f>I10+I11+I12+I13</f>
        <v>65272.650000000198</v>
      </c>
      <c r="J8" s="15">
        <v>436461</v>
      </c>
      <c r="K8" s="16">
        <f>F8-J8</f>
        <v>72332.340000000026</v>
      </c>
      <c r="L8" s="17"/>
      <c r="M8" s="17"/>
      <c r="N8" s="17"/>
    </row>
    <row r="9" spans="1:14" s="18" customFormat="1">
      <c r="A9" s="104"/>
      <c r="B9" s="105"/>
      <c r="C9" s="19"/>
      <c r="D9" s="19"/>
      <c r="E9" s="20"/>
      <c r="F9" s="20"/>
      <c r="G9" s="20"/>
      <c r="H9" s="20"/>
      <c r="I9" s="21"/>
      <c r="J9" s="22"/>
      <c r="K9" s="23"/>
      <c r="L9" s="17"/>
      <c r="M9" s="17"/>
      <c r="N9" s="17"/>
    </row>
    <row r="10" spans="1:14" s="30" customFormat="1">
      <c r="A10" s="102" t="s">
        <v>13</v>
      </c>
      <c r="B10" s="103"/>
      <c r="C10" s="24"/>
      <c r="D10" s="24">
        <v>43385.930000000168</v>
      </c>
      <c r="E10" s="25">
        <v>431982.25</v>
      </c>
      <c r="F10" s="25"/>
      <c r="G10" s="25">
        <v>429219.66</v>
      </c>
      <c r="H10" s="25"/>
      <c r="I10" s="26">
        <f>D10+E10-G10</f>
        <v>46148.520000000193</v>
      </c>
      <c r="J10" s="27"/>
      <c r="K10" s="28"/>
      <c r="L10" s="29"/>
      <c r="M10" s="29"/>
      <c r="N10" s="29"/>
    </row>
    <row r="11" spans="1:14" s="30" customFormat="1">
      <c r="A11" s="102" t="s">
        <v>14</v>
      </c>
      <c r="B11" s="103"/>
      <c r="C11" s="24"/>
      <c r="D11" s="24">
        <v>4685</v>
      </c>
      <c r="E11" s="31">
        <v>69597.88</v>
      </c>
      <c r="F11" s="25"/>
      <c r="G11" s="31">
        <v>63569.599999999999</v>
      </c>
      <c r="H11" s="25"/>
      <c r="I11" s="26">
        <f>D11+E11-G11</f>
        <v>10713.280000000006</v>
      </c>
      <c r="J11" s="27"/>
      <c r="K11" s="28"/>
      <c r="L11" s="29"/>
      <c r="M11" s="29"/>
      <c r="N11" s="29"/>
    </row>
    <row r="12" spans="1:14" s="30" customFormat="1">
      <c r="A12" s="102" t="s">
        <v>37</v>
      </c>
      <c r="B12" s="103"/>
      <c r="C12" s="24"/>
      <c r="D12" s="24">
        <v>7768.7500000000009</v>
      </c>
      <c r="E12" s="25">
        <v>7413.23</v>
      </c>
      <c r="F12" s="25"/>
      <c r="G12" s="25">
        <v>6771.13</v>
      </c>
      <c r="H12" s="25"/>
      <c r="I12" s="26">
        <f>D12+E12-G12</f>
        <v>8410.8499999999985</v>
      </c>
      <c r="J12" s="27"/>
      <c r="K12" s="28"/>
      <c r="L12" s="29"/>
      <c r="M12" s="29"/>
      <c r="N12" s="29"/>
    </row>
    <row r="13" spans="1:14" s="18" customFormat="1" ht="13.5" thickBot="1">
      <c r="A13" s="106"/>
      <c r="B13" s="107"/>
      <c r="C13" s="19"/>
      <c r="D13" s="20"/>
      <c r="E13" s="25"/>
      <c r="F13" s="32"/>
      <c r="G13" s="32"/>
      <c r="H13" s="20"/>
      <c r="I13" s="21"/>
      <c r="J13" s="22"/>
      <c r="K13" s="23"/>
      <c r="L13" s="17"/>
      <c r="M13" s="17"/>
      <c r="N13" s="17"/>
    </row>
    <row r="14" spans="1:14" s="18" customFormat="1" ht="13.5" thickBot="1">
      <c r="A14" s="108" t="s">
        <v>16</v>
      </c>
      <c r="B14" s="109"/>
      <c r="C14" s="14">
        <v>-38777.940000000017</v>
      </c>
      <c r="D14" s="14">
        <v>2963.8400000000292</v>
      </c>
      <c r="E14" s="14">
        <f>E15+E16+E17</f>
        <v>18585.72</v>
      </c>
      <c r="F14" s="33">
        <v>183586</v>
      </c>
      <c r="G14" s="14">
        <f>G15+G16+G17</f>
        <v>18424.02</v>
      </c>
      <c r="H14" s="14">
        <f>C14+E14-F14</f>
        <v>-203778.22000000003</v>
      </c>
      <c r="I14" s="14">
        <f>I15+I16+I17</f>
        <v>3125.5400000000282</v>
      </c>
      <c r="J14" s="15">
        <v>128742.26</v>
      </c>
      <c r="K14" s="16">
        <f>F14-J14</f>
        <v>54843.740000000005</v>
      </c>
    </row>
    <row r="15" spans="1:14" s="18" customFormat="1">
      <c r="A15" s="89" t="s">
        <v>13</v>
      </c>
      <c r="B15" s="90"/>
      <c r="C15" s="34"/>
      <c r="D15" s="34">
        <v>2092.8400000000292</v>
      </c>
      <c r="E15" s="35">
        <v>15773.76</v>
      </c>
      <c r="F15" s="20"/>
      <c r="G15" s="20">
        <v>15846.39</v>
      </c>
      <c r="H15" s="35"/>
      <c r="I15" s="26">
        <f>D15+E15-G15</f>
        <v>2020.2100000000282</v>
      </c>
      <c r="J15" s="36"/>
      <c r="K15" s="28"/>
    </row>
    <row r="16" spans="1:14" s="30" customFormat="1">
      <c r="A16" s="89" t="s">
        <v>14</v>
      </c>
      <c r="B16" s="90"/>
      <c r="C16" s="37"/>
      <c r="D16" s="37">
        <v>871</v>
      </c>
      <c r="E16" s="38">
        <v>2541.2399999999998</v>
      </c>
      <c r="F16" s="25"/>
      <c r="G16" s="25">
        <v>2329.4699999999998</v>
      </c>
      <c r="H16" s="38"/>
      <c r="I16" s="26">
        <f>D16+E16-G16</f>
        <v>1082.77</v>
      </c>
      <c r="J16" s="39"/>
      <c r="K16" s="28"/>
      <c r="L16" s="29"/>
    </row>
    <row r="17" spans="1:14" s="30" customFormat="1">
      <c r="A17" s="102" t="s">
        <v>37</v>
      </c>
      <c r="B17" s="103"/>
      <c r="C17" s="37"/>
      <c r="D17" s="37">
        <v>0</v>
      </c>
      <c r="E17" s="40">
        <v>270.72000000000003</v>
      </c>
      <c r="F17" s="25"/>
      <c r="G17" s="40">
        <v>248.16</v>
      </c>
      <c r="H17" s="25"/>
      <c r="I17" s="26">
        <f>D17+E17-G17</f>
        <v>22.560000000000031</v>
      </c>
      <c r="J17" s="27"/>
      <c r="K17" s="28"/>
      <c r="L17" s="29"/>
    </row>
    <row r="18" spans="1:14" s="155" customFormat="1" ht="18.75" customHeight="1">
      <c r="A18" s="148" t="s">
        <v>38</v>
      </c>
      <c r="B18" s="149"/>
      <c r="C18" s="150"/>
      <c r="D18" s="151">
        <v>0</v>
      </c>
      <c r="E18" s="27"/>
      <c r="F18" s="27"/>
      <c r="G18" s="27"/>
      <c r="H18" s="27">
        <f>H14+H50</f>
        <v>-9378.2200000000303</v>
      </c>
      <c r="I18" s="28">
        <f>D18+E18-G18</f>
        <v>0</v>
      </c>
      <c r="J18" s="152"/>
      <c r="K18" s="153"/>
      <c r="L18" s="154"/>
      <c r="M18" s="154"/>
      <c r="N18" s="154"/>
    </row>
    <row r="19" spans="1:14" s="18" customFormat="1" hidden="1">
      <c r="A19" s="104"/>
      <c r="B19" s="105"/>
      <c r="C19" s="34"/>
      <c r="D19" s="35"/>
      <c r="E19" s="35"/>
      <c r="F19" s="35"/>
      <c r="G19" s="35"/>
      <c r="H19" s="20"/>
      <c r="I19" s="41"/>
      <c r="J19" s="22"/>
      <c r="K19" s="42"/>
      <c r="L19" s="17"/>
    </row>
    <row r="20" spans="1:14" s="18" customFormat="1" hidden="1">
      <c r="A20" s="110" t="s">
        <v>17</v>
      </c>
      <c r="B20" s="111"/>
      <c r="C20" s="43"/>
      <c r="D20" s="43"/>
      <c r="E20" s="43"/>
      <c r="F20" s="43"/>
      <c r="G20" s="43"/>
      <c r="H20" s="14"/>
      <c r="I20" s="43"/>
      <c r="J20" s="15"/>
      <c r="K20" s="16">
        <f>F20-J20</f>
        <v>0</v>
      </c>
    </row>
    <row r="21" spans="1:14" s="18" customFormat="1" hidden="1">
      <c r="A21" s="104"/>
      <c r="B21" s="105"/>
      <c r="C21" s="34"/>
      <c r="D21" s="34"/>
      <c r="E21" s="35"/>
      <c r="F21" s="35"/>
      <c r="G21" s="35"/>
      <c r="H21" s="35"/>
      <c r="I21" s="21"/>
      <c r="J21" s="36"/>
      <c r="K21" s="23"/>
    </row>
    <row r="22" spans="1:14" s="30" customFormat="1" hidden="1">
      <c r="A22" s="102" t="s">
        <v>13</v>
      </c>
      <c r="B22" s="103"/>
      <c r="C22" s="37"/>
      <c r="D22" s="37"/>
      <c r="E22" s="38"/>
      <c r="F22" s="38"/>
      <c r="G22" s="25"/>
      <c r="H22" s="38"/>
      <c r="I22" s="26"/>
      <c r="J22" s="39"/>
      <c r="K22" s="28"/>
    </row>
    <row r="23" spans="1:14" s="30" customFormat="1" hidden="1">
      <c r="A23" s="102" t="s">
        <v>14</v>
      </c>
      <c r="B23" s="103"/>
      <c r="C23" s="37"/>
      <c r="D23" s="37"/>
      <c r="E23" s="38"/>
      <c r="F23" s="38"/>
      <c r="G23" s="38"/>
      <c r="H23" s="38"/>
      <c r="I23" s="26"/>
      <c r="J23" s="39"/>
      <c r="K23" s="28"/>
    </row>
    <row r="24" spans="1:14" s="30" customFormat="1" hidden="1">
      <c r="A24" s="102" t="s">
        <v>15</v>
      </c>
      <c r="B24" s="103"/>
      <c r="C24" s="24"/>
      <c r="D24" s="24"/>
      <c r="E24" s="25"/>
      <c r="F24" s="25"/>
      <c r="G24" s="25"/>
      <c r="H24" s="25"/>
      <c r="I24" s="26"/>
      <c r="J24" s="27"/>
      <c r="K24" s="28"/>
      <c r="L24" s="29"/>
      <c r="M24" s="29"/>
      <c r="N24" s="29"/>
    </row>
    <row r="25" spans="1:14" s="30" customFormat="1" hidden="1">
      <c r="A25" s="89"/>
      <c r="B25" s="90"/>
      <c r="C25" s="44"/>
      <c r="D25" s="44"/>
      <c r="E25" s="25"/>
      <c r="F25" s="25"/>
      <c r="G25" s="25"/>
      <c r="H25" s="45"/>
      <c r="I25" s="46"/>
      <c r="J25" s="47"/>
      <c r="K25" s="48"/>
      <c r="L25" s="29"/>
      <c r="M25" s="29"/>
      <c r="N25" s="29"/>
    </row>
    <row r="26" spans="1:14" s="18" customFormat="1">
      <c r="A26" s="92" t="s">
        <v>18</v>
      </c>
      <c r="B26" s="93"/>
      <c r="C26" s="13">
        <v>0</v>
      </c>
      <c r="D26" s="13">
        <v>573.46999999999935</v>
      </c>
      <c r="E26" s="13">
        <f>E28+E29+E30</f>
        <v>6720.15</v>
      </c>
      <c r="F26" s="13">
        <f>E26</f>
        <v>6720.15</v>
      </c>
      <c r="G26" s="13">
        <f>G28+G29+G30</f>
        <v>7104.9</v>
      </c>
      <c r="H26" s="14">
        <f>C26+E26-F26</f>
        <v>0</v>
      </c>
      <c r="I26" s="13">
        <f>I28+I29+I30</f>
        <v>188.71999999999966</v>
      </c>
      <c r="J26" s="15">
        <v>16310.82</v>
      </c>
      <c r="K26" s="16">
        <f>F26-J26</f>
        <v>-9590.67</v>
      </c>
      <c r="L26" s="17"/>
      <c r="M26" s="17"/>
      <c r="N26" s="17"/>
    </row>
    <row r="27" spans="1:14" s="18" customFormat="1">
      <c r="A27" s="104"/>
      <c r="B27" s="105"/>
      <c r="C27" s="19"/>
      <c r="D27" s="19"/>
      <c r="E27" s="20"/>
      <c r="F27" s="20"/>
      <c r="G27" s="20"/>
      <c r="H27" s="20"/>
      <c r="I27" s="21"/>
      <c r="J27" s="22"/>
      <c r="K27" s="23"/>
      <c r="L27" s="17"/>
      <c r="M27" s="17"/>
      <c r="N27" s="17"/>
    </row>
    <row r="28" spans="1:14" s="30" customFormat="1">
      <c r="A28" s="102" t="s">
        <v>13</v>
      </c>
      <c r="B28" s="103"/>
      <c r="C28" s="24"/>
      <c r="D28" s="24">
        <v>573.46999999999935</v>
      </c>
      <c r="E28" s="25">
        <v>4663.83</v>
      </c>
      <c r="F28" s="25"/>
      <c r="G28" s="25">
        <v>5219.9399999999996</v>
      </c>
      <c r="H28" s="25"/>
      <c r="I28" s="26">
        <f>D28+E28-G28</f>
        <v>17.359999999999673</v>
      </c>
      <c r="J28" s="27"/>
      <c r="K28" s="28"/>
      <c r="L28" s="29"/>
      <c r="M28" s="29"/>
      <c r="N28" s="29"/>
    </row>
    <row r="29" spans="1:14" s="30" customFormat="1">
      <c r="A29" s="102" t="s">
        <v>14</v>
      </c>
      <c r="B29" s="103"/>
      <c r="C29" s="24"/>
      <c r="D29" s="24">
        <v>0</v>
      </c>
      <c r="E29" s="40">
        <v>1845</v>
      </c>
      <c r="F29" s="25"/>
      <c r="G29" s="31">
        <v>1691.25</v>
      </c>
      <c r="H29" s="25"/>
      <c r="I29" s="26">
        <f>D29+E29-G29</f>
        <v>153.75</v>
      </c>
      <c r="J29" s="27"/>
      <c r="K29" s="28"/>
      <c r="L29" s="29"/>
      <c r="M29" s="29"/>
      <c r="N29" s="29"/>
    </row>
    <row r="30" spans="1:14" s="30" customFormat="1">
      <c r="A30" s="102" t="s">
        <v>37</v>
      </c>
      <c r="B30" s="103"/>
      <c r="C30" s="24"/>
      <c r="D30" s="24">
        <v>0</v>
      </c>
      <c r="E30" s="25">
        <v>211.32</v>
      </c>
      <c r="F30" s="25"/>
      <c r="G30" s="25">
        <v>193.71</v>
      </c>
      <c r="H30" s="25"/>
      <c r="I30" s="26">
        <f>D30+E30-G30</f>
        <v>17.609999999999985</v>
      </c>
      <c r="J30" s="27"/>
      <c r="K30" s="28"/>
      <c r="L30" s="29"/>
      <c r="M30" s="29"/>
      <c r="N30" s="29"/>
    </row>
    <row r="31" spans="1:14" s="18" customFormat="1">
      <c r="A31" s="106"/>
      <c r="B31" s="107"/>
      <c r="C31" s="19"/>
      <c r="D31" s="20"/>
      <c r="E31" s="25"/>
      <c r="F31" s="32"/>
      <c r="G31" s="32"/>
      <c r="H31" s="20"/>
      <c r="I31" s="21"/>
      <c r="J31" s="22"/>
      <c r="K31" s="23"/>
      <c r="L31" s="17"/>
      <c r="M31" s="17"/>
      <c r="N31" s="17"/>
    </row>
    <row r="32" spans="1:14" s="18" customFormat="1">
      <c r="A32" s="108" t="s">
        <v>19</v>
      </c>
      <c r="B32" s="109"/>
      <c r="C32" s="14">
        <v>0</v>
      </c>
      <c r="D32" s="14">
        <v>418.63000000000102</v>
      </c>
      <c r="E32" s="14">
        <f>E34+E35+E36</f>
        <v>4709.5200000000004</v>
      </c>
      <c r="F32" s="14">
        <f>E32</f>
        <v>4709.5200000000004</v>
      </c>
      <c r="G32" s="14">
        <f>G34+G35+G36</f>
        <v>4034.9600000000005</v>
      </c>
      <c r="H32" s="14">
        <f>C32+E32-F32</f>
        <v>0</v>
      </c>
      <c r="I32" s="14">
        <f>I34+I35+I36</f>
        <v>1093.190000000001</v>
      </c>
      <c r="J32" s="15">
        <v>15464.42</v>
      </c>
      <c r="K32" s="16">
        <f>F32-J32</f>
        <v>-10754.9</v>
      </c>
    </row>
    <row r="33" spans="1:14" s="18" customFormat="1">
      <c r="A33" s="104"/>
      <c r="B33" s="105"/>
      <c r="C33" s="34"/>
      <c r="D33" s="34"/>
      <c r="E33" s="35"/>
      <c r="F33" s="20"/>
      <c r="G33" s="20"/>
      <c r="H33" s="35"/>
      <c r="I33" s="21"/>
      <c r="J33" s="36"/>
      <c r="K33" s="23"/>
    </row>
    <row r="34" spans="1:14" s="30" customFormat="1">
      <c r="A34" s="102" t="s">
        <v>13</v>
      </c>
      <c r="B34" s="103"/>
      <c r="C34" s="37"/>
      <c r="D34" s="37">
        <v>418.63000000000102</v>
      </c>
      <c r="E34" s="38">
        <v>3385.28</v>
      </c>
      <c r="F34" s="25"/>
      <c r="G34" s="25">
        <v>3779.78</v>
      </c>
      <c r="H34" s="38"/>
      <c r="I34" s="26">
        <f>D34+E34-G34</f>
        <v>24.130000000001019</v>
      </c>
      <c r="J34" s="39"/>
      <c r="K34" s="28"/>
      <c r="L34" s="29"/>
    </row>
    <row r="35" spans="1:14" s="30" customFormat="1">
      <c r="A35" s="102" t="s">
        <v>14</v>
      </c>
      <c r="B35" s="103"/>
      <c r="C35" s="37"/>
      <c r="D35" s="37">
        <v>0</v>
      </c>
      <c r="E35" s="40">
        <v>1183.56</v>
      </c>
      <c r="F35" s="25"/>
      <c r="G35" s="40">
        <v>127.59</v>
      </c>
      <c r="H35" s="25"/>
      <c r="I35" s="26">
        <f>D35+E35-G35</f>
        <v>1055.97</v>
      </c>
      <c r="J35" s="27"/>
      <c r="K35" s="28"/>
      <c r="L35" s="29"/>
    </row>
    <row r="36" spans="1:14" s="30" customFormat="1">
      <c r="A36" s="102" t="s">
        <v>37</v>
      </c>
      <c r="B36" s="103"/>
      <c r="C36" s="24"/>
      <c r="D36" s="24">
        <v>0</v>
      </c>
      <c r="E36" s="25">
        <v>140.68</v>
      </c>
      <c r="F36" s="25"/>
      <c r="G36" s="25">
        <v>127.59</v>
      </c>
      <c r="H36" s="25"/>
      <c r="I36" s="26">
        <f>D36+E36-G36</f>
        <v>13.090000000000003</v>
      </c>
      <c r="J36" s="27"/>
      <c r="K36" s="28"/>
      <c r="L36" s="29"/>
      <c r="M36" s="29"/>
      <c r="N36" s="29"/>
    </row>
    <row r="37" spans="1:14" s="18" customFormat="1">
      <c r="A37" s="104"/>
      <c r="B37" s="105"/>
      <c r="C37" s="34"/>
      <c r="D37" s="35"/>
      <c r="E37" s="35"/>
      <c r="F37" s="35"/>
      <c r="G37" s="35"/>
      <c r="H37" s="20"/>
      <c r="I37" s="41"/>
      <c r="J37" s="22"/>
      <c r="K37" s="42"/>
      <c r="L37" s="17"/>
    </row>
    <row r="38" spans="1:14" s="18" customFormat="1">
      <c r="A38" s="110" t="s">
        <v>20</v>
      </c>
      <c r="B38" s="111"/>
      <c r="C38" s="43">
        <v>0</v>
      </c>
      <c r="D38" s="43">
        <v>2694.2500000000073</v>
      </c>
      <c r="E38" s="43">
        <f>E40+E41+E42</f>
        <v>24781.380000000005</v>
      </c>
      <c r="F38" s="43">
        <f>E38</f>
        <v>24781.380000000005</v>
      </c>
      <c r="G38" s="43">
        <f>G40+G41+G42</f>
        <v>25594.66</v>
      </c>
      <c r="H38" s="14">
        <f>C38+E38-F38</f>
        <v>0</v>
      </c>
      <c r="I38" s="43">
        <f>I40+I41+I42</f>
        <v>1880.970000000008</v>
      </c>
      <c r="J38" s="15">
        <v>31205.96</v>
      </c>
      <c r="K38" s="16">
        <f>F38-J38</f>
        <v>-6424.5799999999945</v>
      </c>
    </row>
    <row r="39" spans="1:14" s="18" customFormat="1">
      <c r="A39" s="104"/>
      <c r="B39" s="105"/>
      <c r="C39" s="34"/>
      <c r="D39" s="34"/>
      <c r="E39" s="35"/>
      <c r="F39" s="35"/>
      <c r="G39" s="35"/>
      <c r="H39" s="35"/>
      <c r="I39" s="21"/>
      <c r="J39" s="36"/>
      <c r="K39" s="23"/>
    </row>
    <row r="40" spans="1:14" s="30" customFormat="1">
      <c r="A40" s="102" t="s">
        <v>13</v>
      </c>
      <c r="B40" s="103"/>
      <c r="C40" s="37"/>
      <c r="D40" s="37">
        <v>2694.2500000000073</v>
      </c>
      <c r="E40" s="38">
        <v>17520.060000000001</v>
      </c>
      <c r="F40" s="38"/>
      <c r="G40" s="25">
        <v>17981.11</v>
      </c>
      <c r="H40" s="38"/>
      <c r="I40" s="26">
        <f>D40+E40-G40</f>
        <v>2233.200000000008</v>
      </c>
      <c r="J40" s="39"/>
      <c r="K40" s="28"/>
    </row>
    <row r="41" spans="1:14" s="30" customFormat="1">
      <c r="A41" s="102" t="s">
        <v>14</v>
      </c>
      <c r="B41" s="103"/>
      <c r="C41" s="37"/>
      <c r="D41" s="37">
        <v>0</v>
      </c>
      <c r="E41" s="38">
        <v>6927.6</v>
      </c>
      <c r="F41" s="38"/>
      <c r="G41" s="38">
        <v>7307.64</v>
      </c>
      <c r="H41" s="38"/>
      <c r="I41" s="26">
        <f>D41+E41-G41</f>
        <v>-380.03999999999996</v>
      </c>
      <c r="J41" s="39"/>
      <c r="K41" s="28"/>
    </row>
    <row r="42" spans="1:14" s="30" customFormat="1">
      <c r="A42" s="102" t="s">
        <v>37</v>
      </c>
      <c r="B42" s="103"/>
      <c r="C42" s="24"/>
      <c r="D42" s="24">
        <v>0</v>
      </c>
      <c r="E42" s="25">
        <v>333.72</v>
      </c>
      <c r="F42" s="25"/>
      <c r="G42" s="25">
        <v>305.91000000000003</v>
      </c>
      <c r="H42" s="25"/>
      <c r="I42" s="26">
        <f>D42+E42-G42</f>
        <v>27.810000000000002</v>
      </c>
      <c r="J42" s="27"/>
      <c r="K42" s="28"/>
      <c r="L42" s="29"/>
      <c r="M42" s="29"/>
      <c r="N42" s="29"/>
    </row>
    <row r="43" spans="1:14" s="18" customFormat="1">
      <c r="A43" s="104"/>
      <c r="B43" s="105"/>
      <c r="C43" s="34"/>
      <c r="D43" s="35"/>
      <c r="E43" s="35"/>
      <c r="F43" s="35"/>
      <c r="G43" s="35"/>
      <c r="H43" s="35"/>
      <c r="I43" s="21"/>
      <c r="J43" s="36"/>
      <c r="K43" s="23"/>
    </row>
    <row r="44" spans="1:14" s="18" customFormat="1">
      <c r="A44" s="108" t="s">
        <v>21</v>
      </c>
      <c r="B44" s="109"/>
      <c r="C44" s="49">
        <v>-157.11000000001513</v>
      </c>
      <c r="D44" s="49">
        <v>7463.9500000000189</v>
      </c>
      <c r="E44" s="49">
        <f>E45+E46+E47</f>
        <v>76377.599999999991</v>
      </c>
      <c r="F44" s="49">
        <f>E44</f>
        <v>76377.599999999991</v>
      </c>
      <c r="G44" s="49">
        <f>G45+G46+G47</f>
        <v>75326.12</v>
      </c>
      <c r="H44" s="14">
        <f>C44+E44-F44</f>
        <v>-157.11000000001513</v>
      </c>
      <c r="I44" s="49">
        <f>I45+I46+I47</f>
        <v>8515.4300000000203</v>
      </c>
      <c r="J44" s="15">
        <v>33160</v>
      </c>
      <c r="K44" s="16">
        <f>F44-J44</f>
        <v>43217.599999999991</v>
      </c>
    </row>
    <row r="45" spans="1:14" s="18" customFormat="1">
      <c r="A45" s="102" t="s">
        <v>13</v>
      </c>
      <c r="B45" s="103"/>
      <c r="C45" s="34"/>
      <c r="D45" s="34">
        <v>6665.9500000000189</v>
      </c>
      <c r="E45" s="35">
        <v>64821.599999999999</v>
      </c>
      <c r="F45" s="35"/>
      <c r="G45" s="25">
        <v>64733.42</v>
      </c>
      <c r="H45" s="35"/>
      <c r="I45" s="26">
        <f>D45+E45-G45</f>
        <v>6754.1300000000192</v>
      </c>
      <c r="J45" s="36"/>
      <c r="K45" s="28"/>
    </row>
    <row r="46" spans="1:14" s="18" customFormat="1">
      <c r="A46" s="102" t="s">
        <v>14</v>
      </c>
      <c r="B46" s="103"/>
      <c r="C46" s="34"/>
      <c r="D46" s="34">
        <v>798</v>
      </c>
      <c r="E46" s="38">
        <v>10443.6</v>
      </c>
      <c r="F46" s="38"/>
      <c r="G46" s="38">
        <v>9573</v>
      </c>
      <c r="H46" s="35"/>
      <c r="I46" s="26">
        <f>D46+E46-G46</f>
        <v>1668.6000000000004</v>
      </c>
      <c r="J46" s="36"/>
      <c r="K46" s="28"/>
    </row>
    <row r="47" spans="1:14" s="30" customFormat="1">
      <c r="A47" s="102" t="s">
        <v>15</v>
      </c>
      <c r="B47" s="103"/>
      <c r="C47" s="24"/>
      <c r="D47" s="24">
        <v>0</v>
      </c>
      <c r="E47" s="25">
        <v>1112.4000000000001</v>
      </c>
      <c r="F47" s="25"/>
      <c r="G47" s="25">
        <v>1019.7</v>
      </c>
      <c r="H47" s="25"/>
      <c r="I47" s="26">
        <f>D47+E47-G47</f>
        <v>92.700000000000045</v>
      </c>
      <c r="J47" s="27"/>
      <c r="K47" s="28"/>
      <c r="L47" s="29"/>
      <c r="M47" s="29"/>
      <c r="N47" s="29"/>
    </row>
    <row r="48" spans="1:14" s="18" customFormat="1">
      <c r="A48" s="104"/>
      <c r="B48" s="105"/>
      <c r="C48" s="34"/>
      <c r="D48" s="35"/>
      <c r="E48" s="35"/>
      <c r="F48" s="35"/>
      <c r="G48" s="35"/>
      <c r="H48" s="35"/>
      <c r="I48" s="21"/>
      <c r="J48" s="36"/>
      <c r="K48" s="23"/>
    </row>
    <row r="49" spans="1:14" s="18" customFormat="1">
      <c r="A49" s="104"/>
      <c r="B49" s="105"/>
      <c r="C49" s="34"/>
      <c r="D49" s="35"/>
      <c r="E49" s="35"/>
      <c r="F49" s="35"/>
      <c r="G49" s="35"/>
      <c r="H49" s="35"/>
      <c r="I49" s="21"/>
      <c r="J49" s="36"/>
      <c r="K49" s="23"/>
    </row>
    <row r="50" spans="1:14" s="18" customFormat="1" ht="39.6" customHeight="1">
      <c r="A50" s="113" t="s">
        <v>22</v>
      </c>
      <c r="B50" s="114"/>
      <c r="C50" s="50">
        <v>178463</v>
      </c>
      <c r="D50" s="50">
        <v>-1500</v>
      </c>
      <c r="E50" s="50">
        <f>E51+E52+E53</f>
        <v>18000</v>
      </c>
      <c r="F50" s="50">
        <f>F51</f>
        <v>2063</v>
      </c>
      <c r="G50" s="50">
        <f>G51+G52+G53</f>
        <v>16500</v>
      </c>
      <c r="H50" s="51">
        <f>C50+E50-F50</f>
        <v>194400</v>
      </c>
      <c r="I50" s="50">
        <f>I51+I52+I53</f>
        <v>0</v>
      </c>
      <c r="J50" s="15"/>
      <c r="K50" s="16"/>
    </row>
    <row r="51" spans="1:14" ht="24.75" customHeight="1" thickBot="1">
      <c r="A51" s="115" t="s">
        <v>23</v>
      </c>
      <c r="B51" s="112"/>
      <c r="C51" s="52"/>
      <c r="D51" s="52">
        <v>-1500</v>
      </c>
      <c r="E51" s="53">
        <v>18000</v>
      </c>
      <c r="F51" s="53">
        <v>2063</v>
      </c>
      <c r="G51" s="54">
        <v>16500</v>
      </c>
      <c r="H51" s="54"/>
      <c r="I51" s="55">
        <f>D51+E51-G51</f>
        <v>0</v>
      </c>
      <c r="J51" s="56"/>
      <c r="K51" s="57"/>
    </row>
    <row r="52" spans="1:14" ht="13.5" hidden="1" thickBot="1">
      <c r="A52" s="116" t="s">
        <v>24</v>
      </c>
      <c r="B52" s="117"/>
      <c r="C52" s="58"/>
      <c r="D52" s="38">
        <v>0</v>
      </c>
      <c r="E52" s="53"/>
      <c r="F52" s="53"/>
      <c r="G52" s="54"/>
      <c r="H52" s="54"/>
      <c r="I52" s="55">
        <f>D52+E52-G52</f>
        <v>0</v>
      </c>
      <c r="J52" s="56"/>
      <c r="K52" s="57"/>
    </row>
    <row r="53" spans="1:14" ht="13.5" hidden="1" thickBot="1">
      <c r="A53" s="116"/>
      <c r="B53" s="117"/>
      <c r="C53" s="58"/>
      <c r="D53" s="38">
        <v>0</v>
      </c>
      <c r="E53" s="53"/>
      <c r="F53" s="53"/>
      <c r="G53" s="54"/>
      <c r="H53" s="54"/>
      <c r="I53" s="55">
        <f>D53+E53-G53</f>
        <v>0</v>
      </c>
      <c r="J53" s="56"/>
      <c r="K53" s="57"/>
    </row>
    <row r="54" spans="1:14" ht="13.5" hidden="1" thickBot="1">
      <c r="A54" s="116"/>
      <c r="B54" s="117"/>
      <c r="C54" s="52"/>
      <c r="D54" s="54"/>
      <c r="E54" s="53"/>
      <c r="F54" s="53"/>
      <c r="G54" s="54"/>
      <c r="H54" s="54"/>
      <c r="I54" s="55"/>
      <c r="J54" s="56"/>
      <c r="K54" s="57"/>
    </row>
    <row r="55" spans="1:14" ht="13.5" hidden="1" thickBot="1">
      <c r="A55" s="116"/>
      <c r="B55" s="117"/>
      <c r="C55" s="59"/>
      <c r="D55" s="60"/>
      <c r="E55" s="61"/>
      <c r="F55" s="61"/>
      <c r="G55" s="60"/>
      <c r="H55" s="60"/>
      <c r="I55" s="62"/>
      <c r="J55" s="56"/>
      <c r="K55" s="57"/>
    </row>
    <row r="56" spans="1:14" ht="13.5" thickBot="1">
      <c r="A56" s="118" t="s">
        <v>25</v>
      </c>
      <c r="B56" s="119"/>
      <c r="C56" s="63">
        <f>C32+C38+C26+C50+C44+C8+C14+C20</f>
        <v>147659.62000000011</v>
      </c>
      <c r="D56" s="63">
        <f t="shared" ref="D56:K56" si="0">D32+D38+D26+D50+D44+D8+D14+D20</f>
        <v>68453.820000000225</v>
      </c>
      <c r="E56" s="63">
        <f t="shared" si="0"/>
        <v>658167.73</v>
      </c>
      <c r="F56" s="63">
        <f t="shared" si="0"/>
        <v>807030.99</v>
      </c>
      <c r="G56" s="63">
        <f t="shared" si="0"/>
        <v>646545.04999999993</v>
      </c>
      <c r="H56" s="63">
        <f t="shared" si="0"/>
        <v>-1203.6399999999267</v>
      </c>
      <c r="I56" s="63">
        <f t="shared" si="0"/>
        <v>80076.500000000247</v>
      </c>
      <c r="J56" s="64">
        <f t="shared" si="0"/>
        <v>661344.46</v>
      </c>
      <c r="K56" s="64">
        <f t="shared" si="0"/>
        <v>143623.53000000003</v>
      </c>
    </row>
    <row r="57" spans="1:14" s="30" customFormat="1">
      <c r="A57" s="102" t="s">
        <v>13</v>
      </c>
      <c r="B57" s="120"/>
      <c r="C57" s="65">
        <v>0</v>
      </c>
      <c r="D57" s="65">
        <f>D45+D40+D34+D28+D22+D15+D10</f>
        <v>55831.070000000225</v>
      </c>
      <c r="E57" s="65">
        <f>E45+E40+E34+E28+E22+E15+E10</f>
        <v>538146.78</v>
      </c>
      <c r="F57" s="65"/>
      <c r="G57" s="65">
        <f>G45+G40+G34+G28+G22+G15+G10</f>
        <v>536780.29999999993</v>
      </c>
      <c r="H57" s="65">
        <f>H45+H40+H34+H28+H22+H15+H10</f>
        <v>0</v>
      </c>
      <c r="I57" s="65">
        <f>I45+I40+I34+I28+I22+I15+I10</f>
        <v>57197.55000000025</v>
      </c>
      <c r="J57" s="66"/>
      <c r="K57" s="66"/>
      <c r="L57" s="29"/>
      <c r="M57" s="29"/>
      <c r="N57" s="29"/>
    </row>
    <row r="58" spans="1:14" s="30" customFormat="1">
      <c r="A58" s="102" t="s">
        <v>14</v>
      </c>
      <c r="B58" s="120"/>
      <c r="C58" s="38">
        <v>0</v>
      </c>
      <c r="D58" s="38">
        <f>D11+D16+D23+D29+D35+D41+D46</f>
        <v>6354</v>
      </c>
      <c r="E58" s="38">
        <f>E11+E16+E23+E29+E35+E41+E46</f>
        <v>92538.880000000019</v>
      </c>
      <c r="F58" s="38"/>
      <c r="G58" s="38">
        <f>G11+G16+G23+G29+G35+G41+G46</f>
        <v>84598.549999999988</v>
      </c>
      <c r="H58" s="38">
        <f>H29+H35+H41+H46</f>
        <v>0</v>
      </c>
      <c r="I58" s="38">
        <f>I11+I16+I23+I29+I35+I41+I46</f>
        <v>14294.330000000007</v>
      </c>
      <c r="J58" s="39"/>
      <c r="K58" s="39"/>
      <c r="L58" s="29"/>
      <c r="M58" s="29"/>
      <c r="N58" s="29"/>
    </row>
    <row r="59" spans="1:14" s="30" customFormat="1">
      <c r="A59" s="102" t="s">
        <v>15</v>
      </c>
      <c r="B59" s="112"/>
      <c r="C59" s="25">
        <v>0</v>
      </c>
      <c r="D59" s="25">
        <f>D12+D17+D24+D30+D36+D42+D47</f>
        <v>7768.7500000000009</v>
      </c>
      <c r="E59" s="25">
        <f>E12+E17+E24+E30+E36+E42+E47</f>
        <v>9482.07</v>
      </c>
      <c r="F59" s="25"/>
      <c r="G59" s="25">
        <f>G12+G17+G24+G30+G36+G42+G47</f>
        <v>8666.2000000000007</v>
      </c>
      <c r="H59" s="25">
        <f>H47+H42+H36+H30</f>
        <v>0</v>
      </c>
      <c r="I59" s="25">
        <f>I12+I17+I24+I30+I36+I42+I47</f>
        <v>8584.619999999999</v>
      </c>
      <c r="J59" s="27"/>
      <c r="K59" s="27"/>
      <c r="L59" s="29"/>
      <c r="M59" s="29"/>
      <c r="N59" s="29"/>
    </row>
    <row r="60" spans="1:14" s="72" customFormat="1" ht="13.5" thickBot="1">
      <c r="A60" s="127" t="s">
        <v>26</v>
      </c>
      <c r="B60" s="128"/>
      <c r="C60" s="67">
        <v>118276</v>
      </c>
      <c r="D60" s="68">
        <f>D52</f>
        <v>0</v>
      </c>
      <c r="E60" s="69">
        <f>E50</f>
        <v>18000</v>
      </c>
      <c r="F60" s="69"/>
      <c r="G60" s="69">
        <f>G50</f>
        <v>16500</v>
      </c>
      <c r="H60" s="67">
        <f>H50</f>
        <v>194400</v>
      </c>
      <c r="I60" s="68">
        <f>I50</f>
        <v>0</v>
      </c>
      <c r="J60" s="70"/>
      <c r="K60" s="71"/>
    </row>
    <row r="61" spans="1:14" s="72" customFormat="1" ht="15.75" thickBot="1">
      <c r="A61" s="129" t="s">
        <v>27</v>
      </c>
      <c r="B61" s="130"/>
      <c r="C61" s="130"/>
      <c r="D61" s="130"/>
      <c r="E61" s="130"/>
      <c r="F61" s="130"/>
      <c r="G61" s="130"/>
      <c r="H61" s="130"/>
      <c r="I61" s="131"/>
      <c r="J61" s="73"/>
      <c r="K61" s="73"/>
    </row>
    <row r="62" spans="1:14" s="72" customFormat="1">
      <c r="A62" s="132" t="s">
        <v>28</v>
      </c>
      <c r="B62" s="133"/>
      <c r="C62" s="65">
        <v>-7261.5599999999831</v>
      </c>
      <c r="D62" s="65">
        <v>-5864.62</v>
      </c>
      <c r="E62" s="65"/>
      <c r="F62" s="65"/>
      <c r="G62" s="65">
        <v>-3027.52</v>
      </c>
      <c r="H62" s="74">
        <f t="shared" ref="H62:H67" si="1">C62+E62-F62</f>
        <v>-7261.5599999999831</v>
      </c>
      <c r="I62" s="75">
        <f t="shared" ref="I62:I67" si="2">D62+E62-G62</f>
        <v>-2837.1</v>
      </c>
      <c r="J62" s="76">
        <f>F62</f>
        <v>0</v>
      </c>
      <c r="K62" s="39">
        <f t="shared" ref="K62:K67" si="3">F62-J62</f>
        <v>0</v>
      </c>
    </row>
    <row r="63" spans="1:14" s="72" customFormat="1">
      <c r="A63" s="134" t="s">
        <v>29</v>
      </c>
      <c r="B63" s="135"/>
      <c r="C63" s="38">
        <v>-11535.390000000014</v>
      </c>
      <c r="D63" s="38">
        <v>-2250.0100000000002</v>
      </c>
      <c r="E63" s="38"/>
      <c r="F63" s="38"/>
      <c r="G63" s="38">
        <v>-2316.69</v>
      </c>
      <c r="H63" s="38">
        <f t="shared" si="1"/>
        <v>-11535.390000000014</v>
      </c>
      <c r="I63" s="26">
        <f t="shared" si="2"/>
        <v>66.679999999999836</v>
      </c>
      <c r="J63" s="76">
        <f>F63</f>
        <v>0</v>
      </c>
      <c r="K63" s="39">
        <f t="shared" si="3"/>
        <v>0</v>
      </c>
    </row>
    <row r="64" spans="1:14" s="72" customFormat="1">
      <c r="A64" s="134"/>
      <c r="B64" s="135"/>
      <c r="C64" s="38">
        <v>0</v>
      </c>
      <c r="D64" s="38">
        <v>0</v>
      </c>
      <c r="E64" s="38"/>
      <c r="F64" s="38"/>
      <c r="G64" s="38"/>
      <c r="H64" s="38">
        <f t="shared" si="1"/>
        <v>0</v>
      </c>
      <c r="I64" s="26">
        <f t="shared" si="2"/>
        <v>0</v>
      </c>
      <c r="J64" s="76"/>
      <c r="K64" s="39">
        <f t="shared" si="3"/>
        <v>0</v>
      </c>
    </row>
    <row r="65" spans="1:11" s="72" customFormat="1">
      <c r="A65" s="136" t="s">
        <v>30</v>
      </c>
      <c r="B65" s="137"/>
      <c r="C65" s="38">
        <v>-47.82999999995809</v>
      </c>
      <c r="D65" s="38">
        <v>0</v>
      </c>
      <c r="E65" s="38"/>
      <c r="F65" s="38"/>
      <c r="G65" s="25"/>
      <c r="H65" s="38">
        <f t="shared" si="1"/>
        <v>-47.82999999995809</v>
      </c>
      <c r="I65" s="26">
        <f t="shared" si="2"/>
        <v>0</v>
      </c>
      <c r="J65" s="76">
        <f>F65</f>
        <v>0</v>
      </c>
      <c r="K65" s="39">
        <f t="shared" si="3"/>
        <v>0</v>
      </c>
    </row>
    <row r="66" spans="1:11" s="72" customFormat="1">
      <c r="A66" s="136" t="s">
        <v>31</v>
      </c>
      <c r="B66" s="137"/>
      <c r="C66" s="38">
        <v>0</v>
      </c>
      <c r="D66" s="38">
        <v>58</v>
      </c>
      <c r="E66" s="38"/>
      <c r="F66" s="38"/>
      <c r="G66" s="25">
        <v>1.8</v>
      </c>
      <c r="H66" s="38">
        <f t="shared" si="1"/>
        <v>0</v>
      </c>
      <c r="I66" s="26">
        <f t="shared" si="2"/>
        <v>56.2</v>
      </c>
      <c r="J66" s="76">
        <f>F66</f>
        <v>0</v>
      </c>
      <c r="K66" s="39">
        <f t="shared" si="3"/>
        <v>0</v>
      </c>
    </row>
    <row r="67" spans="1:11" s="72" customFormat="1" ht="13.5" thickBot="1">
      <c r="A67" s="138" t="s">
        <v>32</v>
      </c>
      <c r="B67" s="139"/>
      <c r="C67" s="77">
        <v>-0.49000000000523869</v>
      </c>
      <c r="D67" s="77">
        <v>15.940000000000005</v>
      </c>
      <c r="E67" s="77"/>
      <c r="F67" s="77"/>
      <c r="G67" s="78">
        <v>15.94</v>
      </c>
      <c r="H67" s="77">
        <f t="shared" si="1"/>
        <v>-0.49000000000523869</v>
      </c>
      <c r="I67" s="79">
        <f t="shared" si="2"/>
        <v>0</v>
      </c>
      <c r="J67" s="76">
        <v>81243.240000000005</v>
      </c>
      <c r="K67" s="39">
        <f t="shared" si="3"/>
        <v>-81243.240000000005</v>
      </c>
    </row>
    <row r="68" spans="1:11" ht="13.5" hidden="1" thickBot="1">
      <c r="A68" s="140"/>
      <c r="B68" s="141"/>
      <c r="C68" s="80"/>
      <c r="D68" s="20"/>
      <c r="E68" s="32"/>
      <c r="F68" s="32"/>
      <c r="G68" s="32"/>
      <c r="H68" s="32"/>
      <c r="I68" s="81"/>
      <c r="J68" s="82"/>
      <c r="K68" s="83"/>
    </row>
    <row r="69" spans="1:11" ht="13.5" hidden="1" thickBot="1">
      <c r="A69" s="116"/>
      <c r="B69" s="117"/>
      <c r="C69" s="59"/>
      <c r="D69" s="60"/>
      <c r="E69" s="60"/>
      <c r="F69" s="60"/>
      <c r="G69" s="60"/>
      <c r="H69" s="60"/>
      <c r="I69" s="62"/>
      <c r="J69" s="56"/>
      <c r="K69" s="57"/>
    </row>
    <row r="70" spans="1:11" ht="13.5" thickBot="1">
      <c r="A70" s="142" t="s">
        <v>25</v>
      </c>
      <c r="B70" s="143"/>
      <c r="C70" s="84">
        <f>C62+C63+C65+C66+C67</f>
        <v>-18845.26999999996</v>
      </c>
      <c r="D70" s="84">
        <f t="shared" ref="D70:I70" si="4">D62+D63+D65+D66+D67</f>
        <v>-8040.6900000000005</v>
      </c>
      <c r="E70" s="84">
        <f t="shared" si="4"/>
        <v>0</v>
      </c>
      <c r="F70" s="84">
        <f t="shared" si="4"/>
        <v>0</v>
      </c>
      <c r="G70" s="84">
        <f t="shared" si="4"/>
        <v>-5326.47</v>
      </c>
      <c r="H70" s="84">
        <f t="shared" si="4"/>
        <v>-18845.26999999996</v>
      </c>
      <c r="I70" s="84">
        <f t="shared" si="4"/>
        <v>-2714.2200000000003</v>
      </c>
      <c r="J70" s="85">
        <f>J62+J63+J65+J67</f>
        <v>81243.240000000005</v>
      </c>
      <c r="K70" s="85">
        <f>K62+K63+K65+K67</f>
        <v>-81243.240000000005</v>
      </c>
    </row>
    <row r="71" spans="1:11" ht="13.5" hidden="1" thickBot="1">
      <c r="A71" s="121"/>
      <c r="B71" s="122"/>
      <c r="C71" s="122"/>
      <c r="D71" s="122"/>
      <c r="E71" s="122"/>
      <c r="F71" s="122"/>
      <c r="G71" s="122"/>
      <c r="H71" s="122"/>
      <c r="I71" s="123"/>
      <c r="J71" s="2"/>
      <c r="K71" s="2"/>
    </row>
    <row r="72" spans="1:11" ht="13.5" hidden="1" thickBot="1">
      <c r="A72" s="124"/>
      <c r="B72" s="125"/>
      <c r="C72" s="125"/>
      <c r="D72" s="125"/>
      <c r="E72" s="125"/>
      <c r="F72" s="125"/>
      <c r="G72" s="125"/>
      <c r="H72" s="125"/>
      <c r="I72" s="126"/>
      <c r="J72" s="2"/>
      <c r="K72" s="2"/>
    </row>
    <row r="73" spans="1:11" ht="13.5" thickBot="1">
      <c r="A73" s="144" t="s">
        <v>33</v>
      </c>
      <c r="B73" s="145"/>
      <c r="C73" s="84">
        <f>C56+C70</f>
        <v>128814.35000000015</v>
      </c>
      <c r="D73" s="84">
        <f t="shared" ref="D73:K73" si="5">D56+D70</f>
        <v>60413.130000000223</v>
      </c>
      <c r="E73" s="84">
        <f t="shared" si="5"/>
        <v>658167.73</v>
      </c>
      <c r="F73" s="84">
        <f t="shared" si="5"/>
        <v>807030.99</v>
      </c>
      <c r="G73" s="84">
        <f t="shared" si="5"/>
        <v>641218.57999999996</v>
      </c>
      <c r="H73" s="14">
        <f>C73+E73-F73</f>
        <v>-20048.909999999916</v>
      </c>
      <c r="I73" s="33">
        <f t="shared" si="5"/>
        <v>77362.280000000246</v>
      </c>
      <c r="J73" s="86">
        <f t="shared" si="5"/>
        <v>742587.7</v>
      </c>
      <c r="K73" s="86">
        <f t="shared" si="5"/>
        <v>62380.290000000023</v>
      </c>
    </row>
    <row r="74" spans="1:11">
      <c r="A74" s="156"/>
      <c r="B74" s="157"/>
      <c r="C74" s="158"/>
      <c r="D74" s="158"/>
      <c r="E74" s="158"/>
      <c r="F74" s="158"/>
      <c r="G74" s="158"/>
      <c r="H74" s="158"/>
      <c r="I74" s="159"/>
      <c r="J74" s="2"/>
      <c r="K74" s="2"/>
    </row>
    <row r="75" spans="1:11" hidden="1">
      <c r="A75" s="160"/>
      <c r="B75" s="161"/>
      <c r="C75" s="161"/>
      <c r="D75" s="161"/>
      <c r="E75" s="161"/>
      <c r="F75" s="161"/>
      <c r="G75" s="161"/>
      <c r="H75" s="161"/>
      <c r="I75" s="162"/>
      <c r="J75" s="2"/>
      <c r="K75" s="2"/>
    </row>
    <row r="76" spans="1:11" ht="13.5" hidden="1" thickBot="1">
      <c r="A76" s="163"/>
      <c r="B76" s="164"/>
      <c r="C76" s="164"/>
      <c r="D76" s="164"/>
      <c r="E76" s="164"/>
      <c r="F76" s="164"/>
      <c r="G76" s="164"/>
      <c r="H76" s="164"/>
      <c r="I76" s="165"/>
      <c r="J76" s="2"/>
      <c r="K76" s="2"/>
    </row>
    <row r="77" spans="1:11" hidden="1"/>
    <row r="78" spans="1:11" ht="15" hidden="1">
      <c r="A78" s="166" t="s">
        <v>39</v>
      </c>
      <c r="B78" s="167"/>
      <c r="C78" s="167"/>
      <c r="D78" s="168"/>
      <c r="E78" s="168"/>
      <c r="F78" s="168"/>
      <c r="G78" s="169" t="s">
        <v>40</v>
      </c>
      <c r="H78" s="169" t="s">
        <v>41</v>
      </c>
      <c r="I78" s="170"/>
      <c r="J78"/>
    </row>
    <row r="79" spans="1:11" ht="15" hidden="1">
      <c r="A79" s="171"/>
      <c r="B79" s="172"/>
      <c r="C79" s="172"/>
      <c r="D79" s="173"/>
      <c r="E79" s="173"/>
      <c r="F79" s="173"/>
      <c r="G79" s="174"/>
      <c r="H79" s="175"/>
      <c r="I79" s="176"/>
      <c r="J79" s="72"/>
    </row>
    <row r="80" spans="1:11" ht="15" hidden="1">
      <c r="A80" s="177"/>
      <c r="B80" s="178"/>
      <c r="C80" s="178"/>
      <c r="D80" s="178"/>
      <c r="E80" s="178"/>
      <c r="F80" s="179"/>
      <c r="G80" s="180"/>
      <c r="H80" s="181"/>
      <c r="I80" s="182"/>
      <c r="J80" s="72"/>
    </row>
    <row r="81" spans="7:9">
      <c r="G81" s="1"/>
      <c r="H81" s="1"/>
      <c r="I81" s="1"/>
    </row>
    <row r="82" spans="7:9">
      <c r="G82" s="1"/>
      <c r="H82" s="1"/>
      <c r="I82" s="1"/>
    </row>
  </sheetData>
  <mergeCells count="71">
    <mergeCell ref="A73:B73"/>
    <mergeCell ref="A74:I76"/>
    <mergeCell ref="A78:F78"/>
    <mergeCell ref="A79:F79"/>
    <mergeCell ref="A80:F80"/>
    <mergeCell ref="A3:I3"/>
    <mergeCell ref="A4:I4"/>
    <mergeCell ref="A5:B5"/>
    <mergeCell ref="A7:I7"/>
    <mergeCell ref="A13:B13"/>
    <mergeCell ref="A14:B14"/>
    <mergeCell ref="A18:C18"/>
    <mergeCell ref="A23:B23"/>
    <mergeCell ref="A59:B59"/>
    <mergeCell ref="A61:I61"/>
    <mergeCell ref="A69:B69"/>
    <mergeCell ref="A70:B70"/>
    <mergeCell ref="A71:I72"/>
    <mergeCell ref="A58:B58"/>
    <mergeCell ref="A60:B60"/>
    <mergeCell ref="A62:B62"/>
    <mergeCell ref="A63:B63"/>
    <mergeCell ref="A64:B64"/>
    <mergeCell ref="A65:B65"/>
    <mergeCell ref="A66:B66"/>
    <mergeCell ref="A67:B67"/>
    <mergeCell ref="A68:B68"/>
    <mergeCell ref="A57:B57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45:B45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33:B33"/>
    <mergeCell ref="A21:B21"/>
    <mergeCell ref="A22:B22"/>
    <mergeCell ref="A24:B24"/>
    <mergeCell ref="A26:B26"/>
    <mergeCell ref="A27:B27"/>
    <mergeCell ref="A28:B28"/>
    <mergeCell ref="A29:B29"/>
    <mergeCell ref="A30:B30"/>
    <mergeCell ref="A31:B31"/>
    <mergeCell ref="A32:B32"/>
    <mergeCell ref="A20:B20"/>
    <mergeCell ref="A8:B8"/>
    <mergeCell ref="A9:B9"/>
    <mergeCell ref="A10:B10"/>
    <mergeCell ref="A11:B11"/>
    <mergeCell ref="A12:B12"/>
    <mergeCell ref="A17:B17"/>
    <mergeCell ref="A19:B19"/>
    <mergeCell ref="A6:B6"/>
  </mergeCells>
  <pageMargins left="0.7" right="0.7" top="0.75" bottom="0.75" header="0.3" footer="0.3"/>
  <pageSetup paperSize="9" scale="9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2020-05-13T11:02:28Z</dcterms:created>
  <dcterms:modified xsi:type="dcterms:W3CDTF">2022-06-27T06:44:53Z</dcterms:modified>
</cp:coreProperties>
</file>